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829063635e260c/デスクトップ/更新用データ/"/>
    </mc:Choice>
  </mc:AlternateContent>
  <xr:revisionPtr revIDLastSave="9" documentId="13_ncr:1_{093D544D-B750-4748-88E3-9A56F8FFDE89}" xr6:coauthVersionLast="47" xr6:coauthVersionMax="47" xr10:uidLastSave="{8BA4D0CD-BAAB-4179-BF54-57114707C23D}"/>
  <bookViews>
    <workbookView xWindow="-110" yWindow="-110" windowWidth="19420" windowHeight="10300" xr2:uid="{B3D61BCA-830B-43FF-91F6-725B666B9CAA}"/>
  </bookViews>
  <sheets>
    <sheet name="リング" sheetId="1" r:id="rId1"/>
    <sheet name="ケース" sheetId="5" r:id="rId2"/>
  </sheets>
  <definedNames>
    <definedName name="_xlnm.Print_Area" localSheetId="1">ケース!$A$1:$AA$39</definedName>
    <definedName name="_xlnm.Print_Area" localSheetId="0">リング!$A$1:$AA$39</definedName>
    <definedName name="ケースカード">ケース!$AJ$11:$AJ$17</definedName>
    <definedName name="ケースシルク">ケース!$AH$11:$AH$18</definedName>
    <definedName name="ケース箔押し">ケース!$AI$11:$AI$17</definedName>
    <definedName name="シルク印刷">リング!$AI$16:$AI$23</definedName>
    <definedName name="印刷0">リング!$AL$9</definedName>
    <definedName name="印刷1">リング!$AI$9:$AI$12</definedName>
    <definedName name="印刷2">リング!$AJ$9:$AJ$11</definedName>
    <definedName name="印刷3">リング!$AK$10</definedName>
    <definedName name="印刷4">ケース!$AH$4:$AH$5</definedName>
    <definedName name="印刷5">ケース!$AI$4</definedName>
    <definedName name="印刷6">ケース!$AJ$4:$AJ$5</definedName>
    <definedName name="仕様">リング!$AM$27</definedName>
    <definedName name="仕様0">ケース!$AL$22</definedName>
    <definedName name="仕様1">ケース!$AH$22:$AH$26</definedName>
    <definedName name="仕様2">ケース!$AI$22:$AI$24</definedName>
    <definedName name="仕様3">ケース!$AJ$22:$AJ$23</definedName>
    <definedName name="仕様4">ケース!$AK$22:$AK$23</definedName>
    <definedName name="仕様5">リング!$AI$27:$AI$30</definedName>
    <definedName name="仕様6">リング!$AJ$27</definedName>
    <definedName name="仕様7">リング!$AK$27:$AK$28</definedName>
    <definedName name="仕様8">リング!$AL$27:$AL$28</definedName>
    <definedName name="仕様9">リング!$AM$27</definedName>
    <definedName name="台紙オンデマンド">リング!$AL$16:$AL$21</definedName>
    <definedName name="箔押し">リング!$AJ$16:$AJ$22</definedName>
    <definedName name="本体色0">リング!$AK$4</definedName>
    <definedName name="本体色1">リング!$AI$4:$AI$5</definedName>
    <definedName name="本体色2">リング!$AJ$4</definedName>
    <definedName name="本体色3">リング!$AL$4</definedName>
    <definedName name="名入れカード">リング!$AK$16:$AK$21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AN25" i="1"/>
  <c r="AM25" i="1"/>
  <c r="AL25" i="1"/>
  <c r="AK25" i="1"/>
  <c r="AJ25" i="1"/>
  <c r="AM20" i="5"/>
  <c r="AL20" i="5"/>
  <c r="AK20" i="5"/>
  <c r="AJ20" i="5"/>
  <c r="AI20" i="5"/>
  <c r="AI2" i="5"/>
  <c r="AJ9" i="5"/>
  <c r="AI9" i="5" s="1"/>
  <c r="O22" i="5"/>
  <c r="U14" i="5"/>
  <c r="U13" i="5"/>
  <c r="U12" i="5"/>
  <c r="U11" i="5"/>
  <c r="X10" i="5"/>
  <c r="U10" i="5"/>
  <c r="O22" i="1"/>
  <c r="AJ14" i="1"/>
  <c r="AJ7" i="1"/>
  <c r="AJ2" i="1"/>
  <c r="X10" i="1"/>
  <c r="U14" i="1"/>
  <c r="U13" i="1"/>
  <c r="U12" i="1"/>
  <c r="U11" i="1"/>
  <c r="U10" i="1"/>
</calcChain>
</file>

<file path=xl/sharedStrings.xml><?xml version="1.0" encoding="utf-8"?>
<sst xmlns="http://schemas.openxmlformats.org/spreadsheetml/2006/main" count="404" uniqueCount="174">
  <si>
    <t>貴社名</t>
    <rPh sb="0" eb="3">
      <t>キシャメイ</t>
    </rPh>
    <phoneticPr fontId="1"/>
  </si>
  <si>
    <t>郵便番号</t>
    <rPh sb="0" eb="2">
      <t>ユウビン</t>
    </rPh>
    <rPh sb="2" eb="4">
      <t>バンゴウ</t>
    </rPh>
    <phoneticPr fontId="1"/>
  </si>
  <si>
    <t>TEL</t>
    <phoneticPr fontId="1"/>
  </si>
  <si>
    <t>FAX</t>
    <phoneticPr fontId="1"/>
  </si>
  <si>
    <t>ご担当者</t>
    <rPh sb="1" eb="3">
      <t>タントウ</t>
    </rPh>
    <rPh sb="3" eb="4">
      <t>シャ</t>
    </rPh>
    <phoneticPr fontId="1"/>
  </si>
  <si>
    <t>ご注文日</t>
    <rPh sb="1" eb="4">
      <t>チュウモンビ</t>
    </rPh>
    <phoneticPr fontId="1"/>
  </si>
  <si>
    <t>納期区分</t>
    <rPh sb="0" eb="4">
      <t>ノウキクブン</t>
    </rPh>
    <phoneticPr fontId="1"/>
  </si>
  <si>
    <t>商品名</t>
    <rPh sb="0" eb="3">
      <t>ショウヒンメイ</t>
    </rPh>
    <phoneticPr fontId="1"/>
  </si>
  <si>
    <t>品番</t>
    <rPh sb="0" eb="2">
      <t>ヒンバン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</si>
  <si>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</si>
  <si>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</si>
  <si>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</si>
  <si>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名入れ内容</t>
    <rPh sb="0" eb="2">
      <t>ナイ</t>
    </rPh>
    <rPh sb="3" eb="5">
      <t>ナイヨウ</t>
    </rPh>
    <phoneticPr fontId="1"/>
  </si>
  <si>
    <t>名入れ名</t>
    <rPh sb="0" eb="2">
      <t>ナイ</t>
    </rPh>
    <rPh sb="3" eb="4">
      <t>メイ</t>
    </rPh>
    <phoneticPr fontId="1"/>
  </si>
  <si>
    <t>本体色</t>
    <rPh sb="0" eb="3">
      <t>ホンタイイロ</t>
    </rPh>
    <phoneticPr fontId="1"/>
  </si>
  <si>
    <t>納品先</t>
    <rPh sb="0" eb="3">
      <t>ノウヒンサキ</t>
    </rPh>
    <phoneticPr fontId="1"/>
  </si>
  <si>
    <t>送り主</t>
    <rPh sb="0" eb="1">
      <t>オク</t>
    </rPh>
    <rPh sb="2" eb="3">
      <t>ヌシ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</si>
  <si>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</si>
  <si>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</si>
  <si>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</si>
  <si>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</si>
  <si>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</si>
  <si>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</si>
  <si>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　　卓上カレンダー注文書（リングシリーズ）　　</t>
    <rPh sb="2" eb="4">
      <t>タクジョウ</t>
    </rPh>
    <rPh sb="9" eb="12">
      <t>チュウモンショ</t>
    </rPh>
    <phoneticPr fontId="1"/>
  </si>
  <si>
    <t>希望納期</t>
    <rPh sb="0" eb="4">
      <t>キボウノウキ</t>
    </rPh>
    <phoneticPr fontId="1"/>
  </si>
  <si>
    <t>先出しOK</t>
    <rPh sb="0" eb="2">
      <t>サキダ</t>
    </rPh>
    <phoneticPr fontId="1"/>
  </si>
  <si>
    <t>指定日</t>
    <rPh sb="0" eb="3">
      <t>シテイビ</t>
    </rPh>
    <phoneticPr fontId="1"/>
  </si>
  <si>
    <t>【注記】</t>
    <rPh sb="1" eb="3">
      <t>チュウキ</t>
    </rPh>
    <phoneticPr fontId="1"/>
  </si>
  <si>
    <t>注文確認書にご返答（校了）いただいた後のキャンセルはできかねます。</t>
    <rPh sb="0" eb="5">
      <t>チュウモンカクニンショ</t>
    </rPh>
    <rPh sb="7" eb="9">
      <t>ヘントウ</t>
    </rPh>
    <rPh sb="10" eb="12">
      <t>コウリョウ</t>
    </rPh>
    <rPh sb="18" eb="19">
      <t>アト</t>
    </rPh>
    <phoneticPr fontId="1"/>
  </si>
  <si>
    <t>①</t>
    <phoneticPr fontId="1"/>
  </si>
  <si>
    <t>②</t>
    <phoneticPr fontId="1"/>
  </si>
  <si>
    <t>送り状発行の都合上、納品先・送り主の情報はすべてご記入ください。</t>
    <rPh sb="0" eb="1">
      <t>オク</t>
    </rPh>
    <rPh sb="2" eb="3">
      <t>ジョウ</t>
    </rPh>
    <rPh sb="3" eb="5">
      <t>ハッコウ</t>
    </rPh>
    <rPh sb="6" eb="9">
      <t>ツゴウジョウ</t>
    </rPh>
    <rPh sb="10" eb="13">
      <t>ノウヒンサキ</t>
    </rPh>
    <rPh sb="14" eb="15">
      <t>オク</t>
    </rPh>
    <rPh sb="16" eb="17">
      <t>ヌシ</t>
    </rPh>
    <rPh sb="18" eb="20">
      <t>ジョウホウ</t>
    </rPh>
    <rPh sb="25" eb="27">
      <t>キニュウ</t>
    </rPh>
    <phoneticPr fontId="1"/>
  </si>
  <si>
    <t>前年リピートの場合でも必ずご記入をお願いいたします。</t>
    <rPh sb="0" eb="2">
      <t>ゼンネン</t>
    </rPh>
    <rPh sb="7" eb="9">
      <t>バアイ</t>
    </rPh>
    <rPh sb="11" eb="12">
      <t>カナラ</t>
    </rPh>
    <rPh sb="14" eb="16">
      <t>キニュウ</t>
    </rPh>
    <rPh sb="18" eb="19">
      <t>ネガ</t>
    </rPh>
    <phoneticPr fontId="1"/>
  </si>
  <si>
    <t>③</t>
    <phoneticPr fontId="1"/>
  </si>
  <si>
    <t>気象条件等による運送事情により、納品が数日遅延する場合がございます。</t>
    <rPh sb="0" eb="4">
      <t>キショウジョウケン</t>
    </rPh>
    <rPh sb="4" eb="5">
      <t>トウ</t>
    </rPh>
    <rPh sb="8" eb="10">
      <t>ウンソウ</t>
    </rPh>
    <rPh sb="10" eb="12">
      <t>ジジョウ</t>
    </rPh>
    <rPh sb="16" eb="18">
      <t>ノウヒン</t>
    </rPh>
    <rPh sb="19" eb="21">
      <t>スウジツ</t>
    </rPh>
    <rPh sb="21" eb="23">
      <t>チエン</t>
    </rPh>
    <rPh sb="25" eb="27">
      <t>バアイ</t>
    </rPh>
    <phoneticPr fontId="1"/>
  </si>
  <si>
    <t>品番</t>
    <rPh sb="0" eb="2">
      <t>ヒンバン</t>
    </rPh>
    <phoneticPr fontId="1"/>
  </si>
  <si>
    <t>本体色</t>
    <rPh sb="0" eb="3">
      <t>ホンタイイロ</t>
    </rPh>
    <phoneticPr fontId="1"/>
  </si>
  <si>
    <t>TS-100</t>
    <phoneticPr fontId="1"/>
  </si>
  <si>
    <t>TS-300</t>
    <phoneticPr fontId="1"/>
  </si>
  <si>
    <t>TS-320</t>
    <phoneticPr fontId="1"/>
  </si>
  <si>
    <t>TS-330</t>
    <phoneticPr fontId="1"/>
  </si>
  <si>
    <t>TS-340</t>
    <phoneticPr fontId="1"/>
  </si>
  <si>
    <t>TS-360</t>
    <phoneticPr fontId="1"/>
  </si>
  <si>
    <t>TS-400</t>
    <phoneticPr fontId="1"/>
  </si>
  <si>
    <t>TS-500</t>
    <phoneticPr fontId="1"/>
  </si>
  <si>
    <t>TS-550</t>
    <phoneticPr fontId="1"/>
  </si>
  <si>
    <t>TS-200</t>
    <phoneticPr fontId="1"/>
  </si>
  <si>
    <t>TS-600</t>
    <phoneticPr fontId="1"/>
  </si>
  <si>
    <t>印刷方法</t>
    <rPh sb="0" eb="2">
      <t>インサツ</t>
    </rPh>
    <rPh sb="2" eb="4">
      <t>ホウホウ</t>
    </rPh>
    <phoneticPr fontId="1"/>
  </si>
  <si>
    <t>印刷方法</t>
    <rPh sb="0" eb="2">
      <t>インサツ</t>
    </rPh>
    <rPh sb="2" eb="4">
      <t>ホウホウ</t>
    </rPh>
    <phoneticPr fontId="1"/>
  </si>
  <si>
    <t>名入れカード</t>
    <rPh sb="0" eb="2">
      <t>ナイ</t>
    </rPh>
    <phoneticPr fontId="1"/>
  </si>
  <si>
    <t>シルク印刷</t>
    <rPh sb="3" eb="5">
      <t>インサツ</t>
    </rPh>
    <phoneticPr fontId="1"/>
  </si>
  <si>
    <t>箔押し</t>
    <rPh sb="0" eb="2">
      <t>ハクオ</t>
    </rPh>
    <phoneticPr fontId="1"/>
  </si>
  <si>
    <t>名入れカード</t>
    <rPh sb="0" eb="2">
      <t>ナイ</t>
    </rPh>
    <phoneticPr fontId="1"/>
  </si>
  <si>
    <t>台紙オンデマンド</t>
    <rPh sb="0" eb="2">
      <t>ダイシ</t>
    </rPh>
    <phoneticPr fontId="1"/>
  </si>
  <si>
    <t>仕様</t>
    <rPh sb="0" eb="2">
      <t>シヨウ</t>
    </rPh>
    <phoneticPr fontId="1"/>
  </si>
  <si>
    <t>標準品</t>
    <rPh sb="0" eb="3">
      <t>ヒョウジュンヒン</t>
    </rPh>
    <phoneticPr fontId="1"/>
  </si>
  <si>
    <t>名入れ</t>
    <rPh sb="0" eb="2">
      <t>ナイ</t>
    </rPh>
    <phoneticPr fontId="1"/>
  </si>
  <si>
    <t>TS-03N</t>
    <phoneticPr fontId="1"/>
  </si>
  <si>
    <t>TS-05W</t>
    <phoneticPr fontId="1"/>
  </si>
  <si>
    <t>TS-05J</t>
    <phoneticPr fontId="1"/>
  </si>
  <si>
    <t>エコリング（LIMEX製）</t>
    <rPh sb="11" eb="12">
      <t>セイ</t>
    </rPh>
    <phoneticPr fontId="1"/>
  </si>
  <si>
    <t>TS-03L</t>
    <phoneticPr fontId="1"/>
  </si>
  <si>
    <t>バラ出荷</t>
    <rPh sb="2" eb="4">
      <t>シュッカ</t>
    </rPh>
    <phoneticPr fontId="1"/>
  </si>
  <si>
    <t>カード支給</t>
    <rPh sb="3" eb="5">
      <t>シキュウ</t>
    </rPh>
    <phoneticPr fontId="1"/>
  </si>
  <si>
    <t>名入れの場合、データ（Illustrator CS6以下、アウトライン処理済）を入稿してください。</t>
    <rPh sb="0" eb="2">
      <t>ナイ</t>
    </rPh>
    <rPh sb="4" eb="6">
      <t>バアイ</t>
    </rPh>
    <rPh sb="26" eb="28">
      <t>イカ</t>
    </rPh>
    <rPh sb="35" eb="38">
      <t>ショリスミ</t>
    </rPh>
    <rPh sb="40" eb="42">
      <t>ニュウコウ</t>
    </rPh>
    <phoneticPr fontId="1"/>
  </si>
  <si>
    <t>TS-1101</t>
    <phoneticPr fontId="1"/>
  </si>
  <si>
    <t>TS-701</t>
    <phoneticPr fontId="1"/>
  </si>
  <si>
    <t>TS-730</t>
    <phoneticPr fontId="1"/>
  </si>
  <si>
    <t>TS-350</t>
    <phoneticPr fontId="1"/>
  </si>
  <si>
    <t>TS-521</t>
    <phoneticPr fontId="1"/>
  </si>
  <si>
    <t>TS-570</t>
    <phoneticPr fontId="1"/>
  </si>
  <si>
    <t>TS-651</t>
    <phoneticPr fontId="1"/>
  </si>
  <si>
    <t>TS-170</t>
    <phoneticPr fontId="1"/>
  </si>
  <si>
    <t>TS-950</t>
    <phoneticPr fontId="1"/>
  </si>
  <si>
    <t>TS-050</t>
    <phoneticPr fontId="1"/>
  </si>
  <si>
    <t>TS-070</t>
    <phoneticPr fontId="1"/>
  </si>
  <si>
    <t>TS-1200</t>
    <phoneticPr fontId="1"/>
  </si>
  <si>
    <t>　　卓上カレンダー注文書（ケースタイプ）　　</t>
    <rPh sb="2" eb="4">
      <t>タクジョウ</t>
    </rPh>
    <rPh sb="9" eb="12">
      <t>チュウモンショ</t>
    </rPh>
    <phoneticPr fontId="1"/>
  </si>
  <si>
    <t>リピート</t>
    <phoneticPr fontId="1"/>
  </si>
  <si>
    <t>版</t>
    <rPh sb="0" eb="1">
      <t>ハン</t>
    </rPh>
    <phoneticPr fontId="1"/>
  </si>
  <si>
    <t>新規/変更</t>
    <rPh sb="0" eb="2">
      <t>シンキ</t>
    </rPh>
    <rPh sb="3" eb="5">
      <t>ヘンコウ</t>
    </rPh>
    <phoneticPr fontId="1"/>
  </si>
  <si>
    <t>本体色</t>
    <rPh sb="0" eb="3">
      <t>ホンタイイロ</t>
    </rPh>
    <phoneticPr fontId="1"/>
  </si>
  <si>
    <t>ホワイト</t>
    <phoneticPr fontId="1"/>
  </si>
  <si>
    <t>ブラック</t>
    <phoneticPr fontId="1"/>
  </si>
  <si>
    <t>印刷方法</t>
    <rPh sb="0" eb="2">
      <t>インサツ</t>
    </rPh>
    <rPh sb="2" eb="4">
      <t>ホウホウ</t>
    </rPh>
    <phoneticPr fontId="1"/>
  </si>
  <si>
    <t>シルク印刷</t>
    <rPh sb="3" eb="5">
      <t>インサツ</t>
    </rPh>
    <phoneticPr fontId="1"/>
  </si>
  <si>
    <t>箔押し</t>
    <rPh sb="0" eb="2">
      <t>ハクオ</t>
    </rPh>
    <phoneticPr fontId="1"/>
  </si>
  <si>
    <t>名入れカード</t>
    <rPh sb="0" eb="2">
      <t>ナイ</t>
    </rPh>
    <phoneticPr fontId="1"/>
  </si>
  <si>
    <t>台紙オンデマンド</t>
    <rPh sb="0" eb="2">
      <t>ダイシ</t>
    </rPh>
    <phoneticPr fontId="1"/>
  </si>
  <si>
    <t>印刷色</t>
    <rPh sb="0" eb="2">
      <t>インサツ</t>
    </rPh>
    <rPh sb="2" eb="3">
      <t>イロ</t>
    </rPh>
    <phoneticPr fontId="1"/>
  </si>
  <si>
    <t>黒</t>
    <rPh sb="0" eb="1">
      <t>クロ</t>
    </rPh>
    <phoneticPr fontId="1"/>
  </si>
  <si>
    <t>赤</t>
    <rPh sb="0" eb="1">
      <t>アカ</t>
    </rPh>
    <phoneticPr fontId="1"/>
  </si>
  <si>
    <t>青</t>
    <rPh sb="0" eb="1">
      <t>アオ</t>
    </rPh>
    <phoneticPr fontId="1"/>
  </si>
  <si>
    <t>紺</t>
    <rPh sb="0" eb="1">
      <t>コン</t>
    </rPh>
    <phoneticPr fontId="1"/>
  </si>
  <si>
    <t>緑</t>
    <rPh sb="0" eb="1">
      <t>ミドリ</t>
    </rPh>
    <phoneticPr fontId="1"/>
  </si>
  <si>
    <t>白</t>
    <rPh sb="0" eb="1">
      <t>シロ</t>
    </rPh>
    <phoneticPr fontId="1"/>
  </si>
  <si>
    <t>金</t>
    <rPh sb="0" eb="1">
      <t>キン</t>
    </rPh>
    <phoneticPr fontId="1"/>
  </si>
  <si>
    <t>銀</t>
    <rPh sb="0" eb="1">
      <t>ギン</t>
    </rPh>
    <phoneticPr fontId="1"/>
  </si>
  <si>
    <t>虹</t>
    <rPh sb="0" eb="1">
      <t>ニジ</t>
    </rPh>
    <phoneticPr fontId="1"/>
  </si>
  <si>
    <t>フルカラー</t>
    <phoneticPr fontId="1"/>
  </si>
  <si>
    <t>特色</t>
    <rPh sb="0" eb="2">
      <t>トクショク</t>
    </rPh>
    <phoneticPr fontId="1"/>
  </si>
  <si>
    <t>版代</t>
    <rPh sb="0" eb="2">
      <t>ハンダイ</t>
    </rPh>
    <phoneticPr fontId="1"/>
  </si>
  <si>
    <t>色校正代</t>
    <rPh sb="0" eb="4">
      <t>イロコウセイダイ</t>
    </rPh>
    <phoneticPr fontId="1"/>
  </si>
  <si>
    <t>送料</t>
    <rPh sb="0" eb="2">
      <t>ソウリョウ</t>
    </rPh>
    <phoneticPr fontId="1"/>
  </si>
  <si>
    <t>eco紙プラリング（8.47㎜ピッチ）</t>
    <rPh sb="3" eb="4">
      <t>カミ</t>
    </rPh>
    <phoneticPr fontId="1"/>
  </si>
  <si>
    <t>eco紙プラリング（9.5㎜ピッチ）</t>
    <rPh sb="3" eb="4">
      <t>カミ</t>
    </rPh>
    <phoneticPr fontId="1"/>
  </si>
  <si>
    <t>eco紙プラリング（12.7㎜ピッチ）</t>
    <rPh sb="3" eb="4">
      <t>カミ</t>
    </rPh>
    <phoneticPr fontId="1"/>
  </si>
  <si>
    <t>グリーンエコカレンダー（A6）</t>
    <phoneticPr fontId="1"/>
  </si>
  <si>
    <t>グリーンエコカレンダー（B6）</t>
    <phoneticPr fontId="1"/>
  </si>
  <si>
    <t>カラフルエコカレンダー</t>
    <phoneticPr fontId="1"/>
  </si>
  <si>
    <t>シンプルエコカレンダー</t>
    <phoneticPr fontId="1"/>
  </si>
  <si>
    <t>スタンダードエコカレンダー</t>
    <phoneticPr fontId="1"/>
  </si>
  <si>
    <t>インデックスエコカレンダー</t>
    <phoneticPr fontId="1"/>
  </si>
  <si>
    <t>森にやさしいエコカレンダー</t>
    <rPh sb="0" eb="1">
      <t>モリ</t>
    </rPh>
    <phoneticPr fontId="1"/>
  </si>
  <si>
    <t>５連エコカレンダー（B6）</t>
    <rPh sb="1" eb="2">
      <t>レン</t>
    </rPh>
    <phoneticPr fontId="1"/>
  </si>
  <si>
    <t>５連エコカレンダー（A5）</t>
    <rPh sb="1" eb="2">
      <t>レン</t>
    </rPh>
    <phoneticPr fontId="1"/>
  </si>
  <si>
    <t>２monthセパレートエコ</t>
    <phoneticPr fontId="1"/>
  </si>
  <si>
    <t>ツートンエコカレンダー</t>
    <phoneticPr fontId="1"/>
  </si>
  <si>
    <t>-</t>
    <phoneticPr fontId="1"/>
  </si>
  <si>
    <t>部材のみ</t>
    <rPh sb="0" eb="2">
      <t>ブザイ</t>
    </rPh>
    <phoneticPr fontId="1"/>
  </si>
  <si>
    <t>本体色１</t>
    <rPh sb="0" eb="2">
      <t>ホンタイ</t>
    </rPh>
    <rPh sb="2" eb="3">
      <t>イロ</t>
    </rPh>
    <phoneticPr fontId="1"/>
  </si>
  <si>
    <t>本体色２</t>
    <rPh sb="0" eb="3">
      <t>ホンタイイロ</t>
    </rPh>
    <phoneticPr fontId="1"/>
  </si>
  <si>
    <t>本体色１</t>
    <rPh sb="0" eb="3">
      <t>ホンタイイロ</t>
    </rPh>
    <phoneticPr fontId="1"/>
  </si>
  <si>
    <t>本体色0</t>
    <rPh sb="0" eb="3">
      <t>ホンタイイロ</t>
    </rPh>
    <phoneticPr fontId="1"/>
  </si>
  <si>
    <t>印刷１</t>
    <rPh sb="0" eb="2">
      <t>インサツ</t>
    </rPh>
    <phoneticPr fontId="1"/>
  </si>
  <si>
    <t>印刷2</t>
    <rPh sb="0" eb="2">
      <t>インサツ</t>
    </rPh>
    <phoneticPr fontId="1"/>
  </si>
  <si>
    <t>印刷3</t>
    <rPh sb="0" eb="2">
      <t>インサツ</t>
    </rPh>
    <phoneticPr fontId="1"/>
  </si>
  <si>
    <t>印刷0</t>
    <rPh sb="0" eb="2">
      <t>インサツ</t>
    </rPh>
    <phoneticPr fontId="1"/>
  </si>
  <si>
    <t>名入れカード</t>
    <phoneticPr fontId="1"/>
  </si>
  <si>
    <t>色</t>
    <rPh sb="0" eb="1">
      <t>イロ</t>
    </rPh>
    <phoneticPr fontId="1"/>
  </si>
  <si>
    <t>2色以上</t>
    <rPh sb="1" eb="2">
      <t>イロ</t>
    </rPh>
    <rPh sb="2" eb="4">
      <t>イジョウ</t>
    </rPh>
    <phoneticPr fontId="1"/>
  </si>
  <si>
    <t>マルチ卓上カレンダー</t>
    <rPh sb="3" eb="5">
      <t>タクジョウ</t>
    </rPh>
    <phoneticPr fontId="1"/>
  </si>
  <si>
    <t>リバーシブル卓上カレンダー</t>
    <rPh sb="6" eb="8">
      <t>タクジョウ</t>
    </rPh>
    <phoneticPr fontId="1"/>
  </si>
  <si>
    <t>FDサイズカレンダー</t>
    <phoneticPr fontId="1"/>
  </si>
  <si>
    <t>DMサイズカレンダー</t>
    <phoneticPr fontId="1"/>
  </si>
  <si>
    <t>DMサイズカレンダー（紙プラ）</t>
    <rPh sb="11" eb="12">
      <t>カミ</t>
    </rPh>
    <phoneticPr fontId="1"/>
  </si>
  <si>
    <t>CDサイズカレンダー</t>
    <phoneticPr fontId="1"/>
  </si>
  <si>
    <t>３wayマルチカレンダー</t>
    <phoneticPr fontId="1"/>
  </si>
  <si>
    <t>マジカルエコカレンダー</t>
    <phoneticPr fontId="1"/>
  </si>
  <si>
    <t>ダブル卓上カレンダー</t>
    <rPh sb="3" eb="5">
      <t>タクジョウ</t>
    </rPh>
    <phoneticPr fontId="1"/>
  </si>
  <si>
    <t>パノラマサイズカレンダー</t>
    <phoneticPr fontId="1"/>
  </si>
  <si>
    <t>B6サイズカレンダー</t>
    <phoneticPr fontId="1"/>
  </si>
  <si>
    <t>B6サイズカレンダー（紙プラ）</t>
    <rPh sb="11" eb="12">
      <t>カミ</t>
    </rPh>
    <phoneticPr fontId="1"/>
  </si>
  <si>
    <t>A5サイズカレンダー</t>
    <phoneticPr fontId="1"/>
  </si>
  <si>
    <t>TS-821</t>
    <phoneticPr fontId="1"/>
  </si>
  <si>
    <t>シルク印刷（ケース）</t>
    <rPh sb="3" eb="5">
      <t>インサツ</t>
    </rPh>
    <phoneticPr fontId="1"/>
  </si>
  <si>
    <t>カード印刷（表紙+各月）</t>
    <rPh sb="3" eb="5">
      <t>インサツ</t>
    </rPh>
    <rPh sb="6" eb="8">
      <t>ヒョウシ</t>
    </rPh>
    <rPh sb="9" eb="11">
      <t>カクツキ</t>
    </rPh>
    <phoneticPr fontId="1"/>
  </si>
  <si>
    <t>印刷4</t>
    <rPh sb="0" eb="2">
      <t>インサツ</t>
    </rPh>
    <phoneticPr fontId="1"/>
  </si>
  <si>
    <t>印刷5</t>
    <rPh sb="0" eb="2">
      <t>インサツ</t>
    </rPh>
    <phoneticPr fontId="1"/>
  </si>
  <si>
    <t>印刷6</t>
    <rPh sb="0" eb="2">
      <t>インサツ</t>
    </rPh>
    <phoneticPr fontId="1"/>
  </si>
  <si>
    <t>箔押し（ケース）</t>
    <rPh sb="0" eb="2">
      <t>ハクオ</t>
    </rPh>
    <phoneticPr fontId="1"/>
  </si>
  <si>
    <t>仕様1</t>
    <rPh sb="0" eb="2">
      <t>シヨウ</t>
    </rPh>
    <phoneticPr fontId="1"/>
  </si>
  <si>
    <t>仕様2</t>
    <rPh sb="0" eb="2">
      <t>シヨウ</t>
    </rPh>
    <phoneticPr fontId="1"/>
  </si>
  <si>
    <t>仕様3</t>
    <rPh sb="0" eb="2">
      <t>シヨウ</t>
    </rPh>
    <phoneticPr fontId="1"/>
  </si>
  <si>
    <t>仕様4</t>
    <rPh sb="0" eb="2">
      <t>シヨウ</t>
    </rPh>
    <phoneticPr fontId="1"/>
  </si>
  <si>
    <t>仕様0</t>
    <rPh sb="0" eb="2">
      <t>シヨウ</t>
    </rPh>
    <phoneticPr fontId="1"/>
  </si>
  <si>
    <t>オリジナル</t>
    <phoneticPr fontId="1"/>
  </si>
  <si>
    <t>ケースのみ</t>
    <phoneticPr fontId="1"/>
  </si>
  <si>
    <t>入り</t>
    <rPh sb="0" eb="1">
      <t>イ</t>
    </rPh>
    <phoneticPr fontId="1"/>
  </si>
  <si>
    <t>添付</t>
    <rPh sb="0" eb="2">
      <t>テンプ</t>
    </rPh>
    <phoneticPr fontId="1"/>
  </si>
  <si>
    <t>添付+名入れ</t>
    <rPh sb="0" eb="2">
      <t>テンプ</t>
    </rPh>
    <rPh sb="3" eb="5">
      <t>ナイ</t>
    </rPh>
    <phoneticPr fontId="1"/>
  </si>
  <si>
    <t>OPP袋（追加）</t>
    <rPh sb="3" eb="4">
      <t>フクロ</t>
    </rPh>
    <rPh sb="5" eb="7">
      <t>ツイカ</t>
    </rPh>
    <phoneticPr fontId="1"/>
  </si>
  <si>
    <t>のし袋（追加）</t>
    <rPh sb="2" eb="3">
      <t>フクロ</t>
    </rPh>
    <rPh sb="4" eb="6">
      <t>ツイカ</t>
    </rPh>
    <phoneticPr fontId="1"/>
  </si>
  <si>
    <t>仕様</t>
    <rPh sb="0" eb="2">
      <t>シヨウ</t>
    </rPh>
    <phoneticPr fontId="1"/>
  </si>
  <si>
    <t>商品+AD2:AD22名</t>
    <rPh sb="0" eb="2">
      <t>シヨウ</t>
    </rPh>
    <phoneticPr fontId="1"/>
  </si>
  <si>
    <t>仕様5</t>
    <rPh sb="0" eb="2">
      <t>シヨウ</t>
    </rPh>
    <phoneticPr fontId="1"/>
  </si>
  <si>
    <t>仕様6</t>
    <rPh sb="0" eb="2">
      <t>シヨウ</t>
    </rPh>
    <phoneticPr fontId="1"/>
  </si>
  <si>
    <t>仕様7</t>
    <rPh sb="0" eb="2">
      <t>シヨウ</t>
    </rPh>
    <phoneticPr fontId="1"/>
  </si>
  <si>
    <t>仕様8</t>
    <rPh sb="0" eb="2">
      <t>シヨウ</t>
    </rPh>
    <phoneticPr fontId="1"/>
  </si>
  <si>
    <t>本体色3</t>
    <rPh sb="0" eb="2">
      <t>ホンタイ</t>
    </rPh>
    <rPh sb="2" eb="3">
      <t>イロ</t>
    </rPh>
    <phoneticPr fontId="1"/>
  </si>
  <si>
    <t>グリーン</t>
    <phoneticPr fontId="1"/>
  </si>
  <si>
    <t>本体色1</t>
    <rPh sb="0" eb="2">
      <t>ホンタイ</t>
    </rPh>
    <rPh sb="2" eb="3">
      <t>イロ</t>
    </rPh>
    <phoneticPr fontId="1"/>
  </si>
  <si>
    <t>＊オレンジ色の欄はカレンダーの商品名、ほかの欄には名入れ代や部材を記載してください。</t>
    <rPh sb="5" eb="6">
      <t>イロ</t>
    </rPh>
    <rPh sb="7" eb="8">
      <t>ラン</t>
    </rPh>
    <rPh sb="15" eb="18">
      <t>ショウヒンメイ</t>
    </rPh>
    <rPh sb="22" eb="23">
      <t>ラン</t>
    </rPh>
    <rPh sb="25" eb="27">
      <t>ナイ</t>
    </rPh>
    <rPh sb="28" eb="29">
      <t>ダイ</t>
    </rPh>
    <rPh sb="30" eb="32">
      <t>ブザイ</t>
    </rPh>
    <rPh sb="33" eb="3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</si>
</sst>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/d&quot;(&quot;aaa&quot;)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0" tint="-0.1499984740745262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9"/>
      <color theme="0" tint="-0.249977111117893"/>
      <name val="游ゴシック"/>
      <family val="3"/>
      <charset val="128"/>
      <scheme val="minor"/>
    </font>
    <font>
      <sz val="11"/>
      <color theme="0" tint="-0.249977111117893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4" xfId="0" applyFont="1" applyBorder="1">
      <alignment vertical="center"/>
    </xf>
    <xf numFmtId="0" fontId="7" fillId="0" borderId="30" xfId="0" applyFont="1" applyBorder="1">
      <alignment vertical="center"/>
    </xf>
    <xf numFmtId="0" fontId="8" fillId="0" borderId="30" xfId="0" applyFont="1" applyBorder="1">
      <alignment vertical="center"/>
    </xf>
    <xf numFmtId="0" fontId="7" fillId="0" borderId="39" xfId="0" applyFont="1" applyBorder="1">
      <alignment vertical="center"/>
    </xf>
    <xf numFmtId="0" fontId="0" fillId="2" borderId="8" xfId="0" applyFill="1" applyBorder="1" applyAlignment="1">
      <alignment horizontal="distributed" vertical="distributed"/>
    </xf>
    <xf numFmtId="0" fontId="0" fillId="2" borderId="10" xfId="0" applyFill="1" applyBorder="1" applyAlignment="1">
      <alignment horizontal="distributed" vertical="distributed"/>
    </xf>
    <xf numFmtId="0" fontId="4" fillId="0" borderId="9" xfId="0" applyFont="1" applyBorder="1" applyAlignment="1">
      <alignment horizontal="right" vertical="center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9" xfId="0" applyNumberFormat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horizontal="distributed" vertical="distributed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4" borderId="12" xfId="0" applyFill="1" applyBorder="1" applyProtection="1">
      <alignment vertical="center"/>
      <protection locked="0"/>
    </xf>
    <xf numFmtId="0" fontId="0" fillId="4" borderId="13" xfId="0" applyFill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76" fontId="0" fillId="0" borderId="12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4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17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26" xfId="0" applyNumberFormat="1" applyBorder="1" applyAlignment="1" applyProtection="1">
      <alignment horizontal="right" vertical="center"/>
      <protection locked="0"/>
    </xf>
    <xf numFmtId="176" fontId="0" fillId="0" borderId="29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0" fontId="0" fillId="2" borderId="8" xfId="0" applyFill="1" applyBorder="1" applyAlignment="1">
      <alignment horizontal="distributed" vertical="distributed" justifyLastLine="1"/>
    </xf>
    <xf numFmtId="0" fontId="0" fillId="2" borderId="9" xfId="0" applyFill="1" applyBorder="1" applyAlignment="1">
      <alignment horizontal="distributed" vertical="distributed" justifyLastLine="1"/>
    </xf>
    <xf numFmtId="0" fontId="0" fillId="2" borderId="10" xfId="0" applyFill="1" applyBorder="1" applyAlignment="1">
      <alignment horizontal="distributed" vertical="distributed" justifyLastLine="1"/>
    </xf>
    <xf numFmtId="176" fontId="0" fillId="0" borderId="12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distributed" vertical="distributed" justifyLastLine="1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distributed" vertical="distributed" justifyLastLine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horizontal="distributed" vertical="distributed" justifyLastLine="1"/>
    </xf>
    <xf numFmtId="0" fontId="0" fillId="0" borderId="0" xfId="0">
      <alignment vertical="center"/>
    </xf>
    <xf numFmtId="0" fontId="0" fillId="2" borderId="7" xfId="0" applyFill="1" applyBorder="1" applyAlignment="1">
      <alignment horizontal="distributed" vertical="distributed" justifyLastLine="1"/>
    </xf>
    <xf numFmtId="0" fontId="0" fillId="2" borderId="19" xfId="0" applyFill="1" applyBorder="1" applyAlignment="1">
      <alignment horizontal="distributed" vertical="distributed" justifyLastLine="1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2" borderId="28" xfId="0" applyFill="1" applyBorder="1" applyAlignment="1">
      <alignment horizontal="distributed" vertical="distributed" justifyLastLine="1"/>
    </xf>
    <xf numFmtId="0" fontId="0" fillId="0" borderId="27" xfId="0" applyBorder="1" applyProtection="1">
      <alignment vertical="center"/>
      <protection locked="0"/>
    </xf>
    <xf numFmtId="0" fontId="0" fillId="2" borderId="20" xfId="0" applyFill="1" applyBorder="1" applyAlignment="1">
      <alignment horizontal="distributed" vertical="distributed" justifyLastLine="1"/>
    </xf>
    <xf numFmtId="0" fontId="0" fillId="2" borderId="21" xfId="0" applyFill="1" applyBorder="1" applyAlignment="1">
      <alignment horizontal="distributed" vertical="distributed" justifyLastLine="1"/>
    </xf>
    <xf numFmtId="0" fontId="0" fillId="2" borderId="22" xfId="0" applyFill="1" applyBorder="1" applyAlignment="1">
      <alignment horizontal="distributed" vertical="distributed" justifyLastLine="1"/>
    </xf>
    <xf numFmtId="0" fontId="0" fillId="2" borderId="23" xfId="0" applyFill="1" applyBorder="1" applyAlignment="1">
      <alignment horizontal="distributed" vertical="distributed" justifyLastLine="1"/>
    </xf>
    <xf numFmtId="0" fontId="0" fillId="2" borderId="24" xfId="0" applyFill="1" applyBorder="1" applyAlignment="1">
      <alignment horizontal="distributed" vertical="distributed" justifyLastLine="1"/>
    </xf>
    <xf numFmtId="0" fontId="0" fillId="2" borderId="25" xfId="0" applyFill="1" applyBorder="1" applyAlignment="1">
      <alignment horizontal="distributed" vertical="distributed" justifyLastLine="1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2" borderId="1" xfId="0" applyFill="1" applyBorder="1" applyAlignment="1">
      <alignment horizontal="distributed" vertical="distributed" justifyLastLine="1"/>
    </xf>
    <xf numFmtId="0" fontId="4" fillId="0" borderId="9" xfId="0" applyFont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distributed" vertical="distributed" justifyLastLine="1"/>
    </xf>
    <xf numFmtId="0" fontId="0" fillId="2" borderId="3" xfId="0" applyFill="1" applyBorder="1" applyAlignment="1">
      <alignment horizontal="distributed" vertical="distributed" justifyLastLine="1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</cellXfs>
  <cellStyles count="1">
    <cellStyle name="標準" xfId="0" builtinId="0"/>
  </cellStyles>
  <dxfs count="4">
    <dxf>
      <fill>
        <patternFill>
          <bgColor rgb="FFE5F5FF"/>
        </patternFill>
      </fill>
    </dxf>
    <dxf>
      <fill>
        <patternFill>
          <bgColor rgb="FFE5F5FF"/>
        </patternFill>
      </fill>
    </dxf>
    <dxf>
      <fill>
        <patternFill>
          <bgColor rgb="FFE5F5FF"/>
        </patternFill>
      </fill>
    </dxf>
    <dxf>
      <fill>
        <patternFill>
          <bgColor rgb="FFE5F5FF"/>
        </patternFill>
      </fill>
    </dxf>
  </dxfs>
  <tableStyles count="0" defaultTableStyle="TableStyleMedium2" defaultPivotStyle="PivotStyleLight16"/>
  <colors>
    <mruColors>
      <color rgb="FFE5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EA64-6863-43FB-B674-552470458098}">
  <sheetPr>
    <pageSetUpPr fitToPage="1"/>
  </sheetPr>
  <dimension ref="B2:AO40"/>
  <sheetViews>
    <sheetView tabSelected="1" view="pageBreakPreview" topLeftCell="A4" zoomScale="80" zoomScaleNormal="100" zoomScaleSheetLayoutView="80" workbookViewId="0">
      <selection activeCell="B17" sqref="B17"/>
    </sheetView>
  </sheetViews>
  <sheetFormatPr defaultRowHeight="18" x14ac:dyDescent="0.55000000000000004"/>
  <cols>
    <col min="1" max="1" width="3.33203125" customWidth="1"/>
    <col min="2" max="27" width="3.1640625" customWidth="1"/>
    <col min="28" max="29" width="11.25" customWidth="1"/>
    <col min="30" max="30" width="22.75" customWidth="1"/>
    <col min="31" max="31" width="6.83203125" style="1" customWidth="1"/>
    <col min="32" max="33" width="6.75" style="1" customWidth="1"/>
    <col min="34" max="34" width="9.58203125" style="1" customWidth="1"/>
    <col min="35" max="39" width="12" style="1" customWidth="1"/>
  </cols>
  <sheetData>
    <row r="2" spans="2:41" x14ac:dyDescent="0.55000000000000004">
      <c r="B2" s="86" t="s">
        <v>23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D2" s="7" t="s">
        <v>165</v>
      </c>
      <c r="AE2" s="7" t="s">
        <v>35</v>
      </c>
      <c r="AF2" s="8" t="s">
        <v>36</v>
      </c>
      <c r="AG2" s="9" t="s">
        <v>49</v>
      </c>
      <c r="AH2" s="7" t="s">
        <v>164</v>
      </c>
      <c r="AI2" s="5" t="s">
        <v>82</v>
      </c>
      <c r="AJ2" s="23" t="e">
        <f>VLOOKUP(B10,AD3:AG22,3,FALSE)</f>
        <v>#N/A</v>
      </c>
      <c r="AK2" s="5"/>
      <c r="AL2" s="5"/>
      <c r="AM2" s="5"/>
      <c r="AN2" s="4" t="s">
        <v>6</v>
      </c>
      <c r="AO2" s="4"/>
    </row>
    <row r="3" spans="2:41" x14ac:dyDescent="0.55000000000000004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D3" s="7" t="s">
        <v>108</v>
      </c>
      <c r="AE3" s="7" t="s">
        <v>37</v>
      </c>
      <c r="AF3" s="16" t="s">
        <v>121</v>
      </c>
      <c r="AG3" s="17" t="s">
        <v>125</v>
      </c>
      <c r="AH3" s="7" t="s">
        <v>166</v>
      </c>
      <c r="AI3" s="4">
        <v>1</v>
      </c>
      <c r="AJ3" s="4">
        <v>2</v>
      </c>
      <c r="AK3" s="4">
        <v>0</v>
      </c>
      <c r="AL3" s="4">
        <v>3</v>
      </c>
      <c r="AM3" s="4"/>
      <c r="AN3" s="4" t="s">
        <v>26</v>
      </c>
      <c r="AO3" s="4"/>
    </row>
    <row r="4" spans="2:41" x14ac:dyDescent="0.55000000000000004">
      <c r="B4" s="107" t="s">
        <v>0</v>
      </c>
      <c r="C4" s="107"/>
      <c r="D4" s="107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107" t="s">
        <v>4</v>
      </c>
      <c r="S4" s="107"/>
      <c r="T4" s="107"/>
      <c r="U4" s="88"/>
      <c r="V4" s="88"/>
      <c r="W4" s="88"/>
      <c r="X4" s="88"/>
      <c r="Y4" s="88"/>
      <c r="Z4" s="88"/>
      <c r="AD4" s="10" t="s">
        <v>109</v>
      </c>
      <c r="AE4" s="10" t="s">
        <v>38</v>
      </c>
      <c r="AF4" s="6" t="s">
        <v>121</v>
      </c>
      <c r="AG4" s="11" t="s">
        <v>125</v>
      </c>
      <c r="AH4" s="10" t="s">
        <v>166</v>
      </c>
      <c r="AI4" s="4" t="s">
        <v>83</v>
      </c>
      <c r="AJ4" s="4" t="s">
        <v>83</v>
      </c>
      <c r="AK4" s="4"/>
      <c r="AL4" s="4" t="s">
        <v>171</v>
      </c>
      <c r="AM4" s="4"/>
      <c r="AN4" s="4" t="s">
        <v>25</v>
      </c>
      <c r="AO4" s="4"/>
    </row>
    <row r="5" spans="2:41" x14ac:dyDescent="0.55000000000000004">
      <c r="B5" s="107" t="s">
        <v>1</v>
      </c>
      <c r="C5" s="107"/>
      <c r="D5" s="107"/>
      <c r="E5" s="88"/>
      <c r="F5" s="88"/>
      <c r="G5" s="88"/>
      <c r="H5" s="88"/>
      <c r="I5" s="88"/>
      <c r="J5" s="107" t="s">
        <v>2</v>
      </c>
      <c r="K5" s="107"/>
      <c r="L5" s="107"/>
      <c r="M5" s="88"/>
      <c r="N5" s="88"/>
      <c r="O5" s="88"/>
      <c r="P5" s="88"/>
      <c r="Q5" s="88"/>
      <c r="R5" s="107" t="s">
        <v>3</v>
      </c>
      <c r="S5" s="107"/>
      <c r="T5" s="107"/>
      <c r="U5" s="88"/>
      <c r="V5" s="88"/>
      <c r="W5" s="88"/>
      <c r="X5" s="88"/>
      <c r="Y5" s="88"/>
      <c r="Z5" s="88"/>
      <c r="AD5" s="10" t="s">
        <v>110</v>
      </c>
      <c r="AE5" s="10" t="s">
        <v>39</v>
      </c>
      <c r="AF5" s="6" t="s">
        <v>121</v>
      </c>
      <c r="AG5" s="11" t="s">
        <v>125</v>
      </c>
      <c r="AH5" s="10" t="s">
        <v>166</v>
      </c>
      <c r="AI5" s="4" t="s">
        <v>84</v>
      </c>
      <c r="AJ5" s="4"/>
      <c r="AK5" s="4"/>
      <c r="AL5" s="4"/>
      <c r="AM5" s="4"/>
      <c r="AN5" s="4"/>
      <c r="AO5" s="4"/>
    </row>
    <row r="6" spans="2:41" x14ac:dyDescent="0.55000000000000004">
      <c r="AD6" s="10" t="s">
        <v>111</v>
      </c>
      <c r="AE6" s="10" t="s">
        <v>40</v>
      </c>
      <c r="AF6" s="6" t="s">
        <v>121</v>
      </c>
      <c r="AG6" s="11" t="s">
        <v>125</v>
      </c>
      <c r="AH6" s="10" t="s">
        <v>166</v>
      </c>
      <c r="AI6" s="4"/>
      <c r="AJ6" s="4"/>
      <c r="AK6" s="4"/>
      <c r="AL6" s="4"/>
      <c r="AM6" s="4"/>
      <c r="AN6" s="4" t="s">
        <v>48</v>
      </c>
      <c r="AO6" s="4"/>
    </row>
    <row r="7" spans="2:41" x14ac:dyDescent="0.55000000000000004">
      <c r="B7" s="26" t="s">
        <v>5</v>
      </c>
      <c r="C7" s="31"/>
      <c r="D7" s="27"/>
      <c r="E7" s="29"/>
      <c r="F7" s="30"/>
      <c r="G7" s="30"/>
      <c r="H7" s="30"/>
      <c r="I7" s="30"/>
      <c r="J7" s="26" t="s">
        <v>24</v>
      </c>
      <c r="K7" s="31"/>
      <c r="L7" s="27"/>
      <c r="M7" s="29"/>
      <c r="N7" s="30"/>
      <c r="O7" s="30"/>
      <c r="P7" s="30"/>
      <c r="Q7" s="30"/>
      <c r="R7" s="26" t="s">
        <v>6</v>
      </c>
      <c r="S7" s="31"/>
      <c r="T7" s="27"/>
      <c r="U7" s="32"/>
      <c r="V7" s="33"/>
      <c r="W7" s="33"/>
      <c r="X7" s="33"/>
      <c r="Y7" s="33"/>
      <c r="Z7" s="34"/>
      <c r="AD7" s="10" t="s">
        <v>112</v>
      </c>
      <c r="AE7" s="10" t="s">
        <v>41</v>
      </c>
      <c r="AF7" s="6" t="s">
        <v>170</v>
      </c>
      <c r="AG7" s="11" t="s">
        <v>125</v>
      </c>
      <c r="AH7" s="10" t="s">
        <v>166</v>
      </c>
      <c r="AI7" s="4" t="s">
        <v>85</v>
      </c>
      <c r="AJ7" s="24" t="e">
        <f>VLOOKUP(B10,AD3:AG22,4,FALSE)</f>
        <v>#N/A</v>
      </c>
      <c r="AK7" s="4"/>
      <c r="AL7" s="4"/>
      <c r="AM7" s="4"/>
      <c r="AN7" s="4" t="s">
        <v>51</v>
      </c>
      <c r="AO7" s="4"/>
    </row>
    <row r="8" spans="2:41" x14ac:dyDescent="0.55000000000000004">
      <c r="AD8" s="10" t="s">
        <v>113</v>
      </c>
      <c r="AE8" s="10" t="s">
        <v>42</v>
      </c>
      <c r="AF8" s="6" t="s">
        <v>121</v>
      </c>
      <c r="AG8" s="11" t="s">
        <v>125</v>
      </c>
      <c r="AH8" s="10" t="s">
        <v>166</v>
      </c>
      <c r="AI8" s="4">
        <v>1</v>
      </c>
      <c r="AJ8" s="4">
        <v>2</v>
      </c>
      <c r="AK8" s="4">
        <v>3</v>
      </c>
      <c r="AL8" s="4">
        <v>0</v>
      </c>
      <c r="AM8" s="4"/>
      <c r="AN8" s="4" t="s">
        <v>52</v>
      </c>
      <c r="AO8" s="4"/>
    </row>
    <row r="9" spans="2:41" x14ac:dyDescent="0.55000000000000004">
      <c r="B9" s="26" t="s">
        <v>7</v>
      </c>
      <c r="C9" s="31"/>
      <c r="D9" s="31"/>
      <c r="E9" s="31"/>
      <c r="F9" s="31"/>
      <c r="G9" s="31"/>
      <c r="H9" s="31"/>
      <c r="I9" s="31"/>
      <c r="J9" s="31"/>
      <c r="K9" s="26" t="s">
        <v>9</v>
      </c>
      <c r="L9" s="31"/>
      <c r="M9" s="31"/>
      <c r="N9" s="27"/>
      <c r="O9" s="26" t="s">
        <v>10</v>
      </c>
      <c r="P9" s="31"/>
      <c r="Q9" s="27"/>
      <c r="R9" s="26" t="s">
        <v>21</v>
      </c>
      <c r="S9" s="31"/>
      <c r="T9" s="27"/>
      <c r="U9" s="26" t="s">
        <v>22</v>
      </c>
      <c r="V9" s="31"/>
      <c r="W9" s="27"/>
      <c r="X9" s="71" t="s">
        <v>8</v>
      </c>
      <c r="Y9" s="72"/>
      <c r="Z9" s="73"/>
      <c r="AD9" s="10" t="s">
        <v>114</v>
      </c>
      <c r="AE9" s="10" t="s">
        <v>43</v>
      </c>
      <c r="AF9" s="6" t="s">
        <v>172</v>
      </c>
      <c r="AG9" s="12" t="s">
        <v>126</v>
      </c>
      <c r="AH9" s="10" t="s">
        <v>166</v>
      </c>
      <c r="AI9" s="4" t="s">
        <v>86</v>
      </c>
      <c r="AJ9" s="4" t="s">
        <v>86</v>
      </c>
      <c r="AK9" s="4" t="s">
        <v>129</v>
      </c>
      <c r="AL9" s="4" t="s">
        <v>119</v>
      </c>
      <c r="AM9" s="4"/>
      <c r="AN9" s="4" t="s">
        <v>53</v>
      </c>
      <c r="AO9" s="4"/>
    </row>
    <row r="10" spans="2:41" x14ac:dyDescent="0.55000000000000004">
      <c r="B10" s="35"/>
      <c r="C10" s="36"/>
      <c r="D10" s="36"/>
      <c r="E10" s="36"/>
      <c r="F10" s="36"/>
      <c r="G10" s="36"/>
      <c r="H10" s="36"/>
      <c r="I10" s="36"/>
      <c r="J10" s="36"/>
      <c r="K10" s="53"/>
      <c r="L10" s="54"/>
      <c r="M10" s="54"/>
      <c r="N10" s="55"/>
      <c r="O10" s="62"/>
      <c r="P10" s="63"/>
      <c r="Q10" s="64"/>
      <c r="R10" s="62"/>
      <c r="S10" s="63"/>
      <c r="T10" s="64"/>
      <c r="U10" s="74" t="str">
        <f>IF(R10="","",O10*R10)</f>
        <v/>
      </c>
      <c r="V10" s="75"/>
      <c r="W10" s="76"/>
      <c r="X10" s="77" t="str">
        <f>IF(B10="","",VLOOKUP(B10,AD3:AE22,2,FALSE))</f>
        <v/>
      </c>
      <c r="Y10" s="78"/>
      <c r="Z10" s="79"/>
      <c r="AD10" s="10" t="s">
        <v>115</v>
      </c>
      <c r="AE10" s="10" t="s">
        <v>44</v>
      </c>
      <c r="AF10" s="5" t="s">
        <v>122</v>
      </c>
      <c r="AG10" s="12" t="s">
        <v>127</v>
      </c>
      <c r="AH10" s="10" t="s">
        <v>166</v>
      </c>
      <c r="AI10" s="4" t="s">
        <v>87</v>
      </c>
      <c r="AJ10" s="4" t="s">
        <v>87</v>
      </c>
      <c r="AK10" s="4"/>
      <c r="AL10" s="4"/>
      <c r="AM10" s="4"/>
      <c r="AN10" s="4" t="s">
        <v>54</v>
      </c>
      <c r="AO10" s="4"/>
    </row>
    <row r="11" spans="2:41" x14ac:dyDescent="0.55000000000000004">
      <c r="B11" s="37"/>
      <c r="C11" s="38"/>
      <c r="D11" s="38"/>
      <c r="E11" s="38"/>
      <c r="F11" s="38"/>
      <c r="G11" s="38"/>
      <c r="H11" s="38"/>
      <c r="I11" s="38"/>
      <c r="J11" s="38"/>
      <c r="K11" s="56"/>
      <c r="L11" s="57"/>
      <c r="M11" s="57"/>
      <c r="N11" s="58"/>
      <c r="O11" s="65"/>
      <c r="P11" s="66"/>
      <c r="Q11" s="67"/>
      <c r="R11" s="65"/>
      <c r="S11" s="66"/>
      <c r="T11" s="67"/>
      <c r="U11" s="44" t="str">
        <f t="shared" ref="U11:U14" si="0">IF(R11="","",O11*R11)</f>
        <v/>
      </c>
      <c r="V11" s="45"/>
      <c r="W11" s="46"/>
      <c r="X11" s="41"/>
      <c r="Y11" s="42"/>
      <c r="Z11" s="43"/>
      <c r="AD11" s="10" t="s">
        <v>116</v>
      </c>
      <c r="AE11" s="10" t="s">
        <v>45</v>
      </c>
      <c r="AF11" s="5" t="s">
        <v>122</v>
      </c>
      <c r="AG11" s="12" t="s">
        <v>127</v>
      </c>
      <c r="AH11" s="10" t="s">
        <v>166</v>
      </c>
      <c r="AI11" s="4" t="s">
        <v>88</v>
      </c>
      <c r="AJ11" s="4" t="s">
        <v>88</v>
      </c>
      <c r="AK11" s="4"/>
      <c r="AL11" s="4"/>
      <c r="AM11" s="4"/>
      <c r="AN11" s="4"/>
      <c r="AO11" s="4"/>
    </row>
    <row r="12" spans="2:41" x14ac:dyDescent="0.55000000000000004">
      <c r="B12" s="37"/>
      <c r="C12" s="38"/>
      <c r="D12" s="38"/>
      <c r="E12" s="38"/>
      <c r="F12" s="38"/>
      <c r="G12" s="38"/>
      <c r="H12" s="38"/>
      <c r="I12" s="38"/>
      <c r="J12" s="38"/>
      <c r="K12" s="56"/>
      <c r="L12" s="57"/>
      <c r="M12" s="57"/>
      <c r="N12" s="58"/>
      <c r="O12" s="65"/>
      <c r="P12" s="66"/>
      <c r="Q12" s="67"/>
      <c r="R12" s="65"/>
      <c r="S12" s="66"/>
      <c r="T12" s="67"/>
      <c r="U12" s="44" t="str">
        <f t="shared" si="0"/>
        <v/>
      </c>
      <c r="V12" s="45"/>
      <c r="W12" s="46"/>
      <c r="X12" s="41"/>
      <c r="Y12" s="42"/>
      <c r="Z12" s="43"/>
      <c r="AD12" s="10" t="s">
        <v>117</v>
      </c>
      <c r="AE12" s="10" t="s">
        <v>46</v>
      </c>
      <c r="AF12" s="5" t="s">
        <v>122</v>
      </c>
      <c r="AG12" s="12" t="s">
        <v>127</v>
      </c>
      <c r="AH12" s="10" t="s">
        <v>166</v>
      </c>
      <c r="AI12" s="4" t="s">
        <v>89</v>
      </c>
      <c r="AJ12" s="4"/>
      <c r="AK12" s="4"/>
      <c r="AL12" s="4"/>
      <c r="AM12" s="4"/>
      <c r="AN12" s="4" t="s">
        <v>55</v>
      </c>
      <c r="AO12" s="4"/>
    </row>
    <row r="13" spans="2:41" x14ac:dyDescent="0.55000000000000004">
      <c r="B13" s="37"/>
      <c r="C13" s="38"/>
      <c r="D13" s="38"/>
      <c r="E13" s="38"/>
      <c r="F13" s="38"/>
      <c r="G13" s="38"/>
      <c r="H13" s="38"/>
      <c r="I13" s="38"/>
      <c r="J13" s="38"/>
      <c r="K13" s="56"/>
      <c r="L13" s="57"/>
      <c r="M13" s="57"/>
      <c r="N13" s="58"/>
      <c r="O13" s="65"/>
      <c r="P13" s="66"/>
      <c r="Q13" s="67"/>
      <c r="R13" s="65"/>
      <c r="S13" s="66"/>
      <c r="T13" s="67"/>
      <c r="U13" s="44" t="str">
        <f t="shared" si="0"/>
        <v/>
      </c>
      <c r="V13" s="45"/>
      <c r="W13" s="46"/>
      <c r="X13" s="41"/>
      <c r="Y13" s="42"/>
      <c r="Z13" s="43"/>
      <c r="AD13" s="13" t="s">
        <v>118</v>
      </c>
      <c r="AE13" s="13" t="s">
        <v>47</v>
      </c>
      <c r="AF13" s="14" t="s">
        <v>122</v>
      </c>
      <c r="AG13" s="15" t="s">
        <v>127</v>
      </c>
      <c r="AH13" s="13" t="s">
        <v>166</v>
      </c>
      <c r="AI13" s="4"/>
      <c r="AJ13" s="4"/>
      <c r="AK13" s="4"/>
      <c r="AL13" s="4"/>
      <c r="AM13" s="4"/>
      <c r="AN13" s="4" t="s">
        <v>56</v>
      </c>
      <c r="AO13" s="4"/>
    </row>
    <row r="14" spans="2:41" x14ac:dyDescent="0.55000000000000004">
      <c r="B14" s="39"/>
      <c r="C14" s="40"/>
      <c r="D14" s="40"/>
      <c r="E14" s="40"/>
      <c r="F14" s="40"/>
      <c r="G14" s="40"/>
      <c r="H14" s="40"/>
      <c r="I14" s="40"/>
      <c r="J14" s="40"/>
      <c r="K14" s="59"/>
      <c r="L14" s="60"/>
      <c r="M14" s="60"/>
      <c r="N14" s="61"/>
      <c r="O14" s="68"/>
      <c r="P14" s="69"/>
      <c r="Q14" s="70"/>
      <c r="R14" s="68"/>
      <c r="S14" s="69"/>
      <c r="T14" s="70"/>
      <c r="U14" s="47" t="str">
        <f t="shared" si="0"/>
        <v/>
      </c>
      <c r="V14" s="48"/>
      <c r="W14" s="49"/>
      <c r="X14" s="50"/>
      <c r="Y14" s="51"/>
      <c r="Z14" s="52"/>
      <c r="AD14" s="10" t="s">
        <v>107</v>
      </c>
      <c r="AE14" s="10" t="s">
        <v>58</v>
      </c>
      <c r="AF14" s="6" t="s">
        <v>123</v>
      </c>
      <c r="AG14" s="12" t="s">
        <v>128</v>
      </c>
      <c r="AH14" s="10" t="s">
        <v>167</v>
      </c>
      <c r="AI14" s="4" t="s">
        <v>90</v>
      </c>
      <c r="AJ14" s="24">
        <f>K20</f>
        <v>0</v>
      </c>
      <c r="AK14" s="4"/>
      <c r="AL14" s="4"/>
      <c r="AM14" s="4"/>
      <c r="AN14" s="4" t="s">
        <v>57</v>
      </c>
      <c r="AO14" s="4"/>
    </row>
    <row r="15" spans="2:41" x14ac:dyDescent="0.55000000000000004">
      <c r="B15" s="112" t="s">
        <v>11</v>
      </c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5"/>
      <c r="AD15" s="10" t="s">
        <v>105</v>
      </c>
      <c r="AE15" s="10" t="s">
        <v>59</v>
      </c>
      <c r="AF15" s="6" t="s">
        <v>123</v>
      </c>
      <c r="AG15" s="12" t="s">
        <v>128</v>
      </c>
      <c r="AH15" s="10" t="s">
        <v>167</v>
      </c>
      <c r="AI15" s="4" t="s">
        <v>86</v>
      </c>
      <c r="AJ15" s="4" t="s">
        <v>87</v>
      </c>
      <c r="AK15" s="4" t="s">
        <v>88</v>
      </c>
      <c r="AL15" s="4" t="s">
        <v>89</v>
      </c>
      <c r="AM15" s="4"/>
      <c r="AN15" s="4" t="s">
        <v>63</v>
      </c>
      <c r="AO15" s="4"/>
    </row>
    <row r="16" spans="2:41" x14ac:dyDescent="0.55000000000000004">
      <c r="B16" s="116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6"/>
      <c r="AD16" s="10" t="s">
        <v>106</v>
      </c>
      <c r="AE16" s="10" t="s">
        <v>60</v>
      </c>
      <c r="AF16" s="6" t="s">
        <v>123</v>
      </c>
      <c r="AG16" s="12" t="s">
        <v>128</v>
      </c>
      <c r="AH16" s="10" t="s">
        <v>167</v>
      </c>
      <c r="AI16" s="4" t="s">
        <v>91</v>
      </c>
      <c r="AJ16" s="4" t="s">
        <v>91</v>
      </c>
      <c r="AK16" s="4" t="s">
        <v>91</v>
      </c>
      <c r="AL16" s="4" t="s">
        <v>91</v>
      </c>
      <c r="AM16" s="4"/>
      <c r="AN16" s="4" t="s">
        <v>64</v>
      </c>
      <c r="AO16" s="4"/>
    </row>
    <row r="17" spans="2:41" x14ac:dyDescent="0.55000000000000004">
      <c r="B17" t="s">
        <v>173</v>
      </c>
      <c r="AD17" s="13" t="s">
        <v>61</v>
      </c>
      <c r="AE17" s="13" t="s">
        <v>62</v>
      </c>
      <c r="AF17" s="14" t="s">
        <v>122</v>
      </c>
      <c r="AG17" s="15" t="s">
        <v>128</v>
      </c>
      <c r="AH17" s="13" t="s">
        <v>167</v>
      </c>
      <c r="AI17" s="4" t="s">
        <v>92</v>
      </c>
      <c r="AJ17" s="4" t="s">
        <v>97</v>
      </c>
      <c r="AK17" s="4" t="s">
        <v>92</v>
      </c>
      <c r="AL17" s="4" t="s">
        <v>92</v>
      </c>
      <c r="AM17" s="4"/>
      <c r="AN17" s="4" t="s">
        <v>120</v>
      </c>
      <c r="AO17" s="4"/>
    </row>
    <row r="18" spans="2:41" x14ac:dyDescent="0.55000000000000004">
      <c r="AD18" s="7" t="s">
        <v>162</v>
      </c>
      <c r="AE18" s="21" t="s">
        <v>119</v>
      </c>
      <c r="AF18" s="18" t="s">
        <v>124</v>
      </c>
      <c r="AG18" s="19" t="s">
        <v>128</v>
      </c>
      <c r="AH18" s="7" t="s">
        <v>168</v>
      </c>
      <c r="AI18" s="4" t="s">
        <v>93</v>
      </c>
      <c r="AJ18" s="4" t="s">
        <v>98</v>
      </c>
      <c r="AK18" s="4" t="s">
        <v>93</v>
      </c>
      <c r="AL18" s="4" t="s">
        <v>93</v>
      </c>
      <c r="AM18" s="4"/>
      <c r="AN18" s="4"/>
      <c r="AO18" s="4"/>
    </row>
    <row r="19" spans="2:41" x14ac:dyDescent="0.55000000000000004">
      <c r="B19" s="109" t="s">
        <v>12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1"/>
      <c r="AD19" s="10" t="s">
        <v>163</v>
      </c>
      <c r="AE19" s="22" t="s">
        <v>119</v>
      </c>
      <c r="AF19" s="4" t="s">
        <v>124</v>
      </c>
      <c r="AG19" s="20" t="s">
        <v>128</v>
      </c>
      <c r="AH19" s="10" t="s">
        <v>169</v>
      </c>
      <c r="AI19" s="4" t="s">
        <v>94</v>
      </c>
      <c r="AJ19" s="4" t="s">
        <v>92</v>
      </c>
      <c r="AK19" s="4" t="s">
        <v>94</v>
      </c>
      <c r="AL19" s="4" t="s">
        <v>94</v>
      </c>
      <c r="AM19" s="4"/>
      <c r="AN19" s="4" t="s">
        <v>80</v>
      </c>
      <c r="AO19" s="4"/>
    </row>
    <row r="20" spans="2:41" x14ac:dyDescent="0.55000000000000004">
      <c r="B20" s="107" t="s">
        <v>14</v>
      </c>
      <c r="C20" s="107"/>
      <c r="D20" s="107"/>
      <c r="E20" s="88"/>
      <c r="F20" s="88"/>
      <c r="G20" s="88"/>
      <c r="H20" s="107" t="s">
        <v>48</v>
      </c>
      <c r="I20" s="107"/>
      <c r="J20" s="107"/>
      <c r="K20" s="32"/>
      <c r="L20" s="33"/>
      <c r="M20" s="33"/>
      <c r="N20" s="33"/>
      <c r="O20" s="34"/>
      <c r="P20" s="26" t="s">
        <v>130</v>
      </c>
      <c r="Q20" s="27"/>
      <c r="R20" s="117"/>
      <c r="S20" s="118"/>
      <c r="T20" s="118"/>
      <c r="U20" s="33"/>
      <c r="V20" s="33"/>
      <c r="W20" s="33"/>
      <c r="X20" s="33"/>
      <c r="Y20" s="33"/>
      <c r="Z20" s="34"/>
      <c r="AD20" s="10" t="s">
        <v>102</v>
      </c>
      <c r="AE20" s="10" t="s">
        <v>119</v>
      </c>
      <c r="AF20" s="5" t="s">
        <v>124</v>
      </c>
      <c r="AG20" s="12" t="s">
        <v>128</v>
      </c>
      <c r="AH20" s="10" t="s">
        <v>9</v>
      </c>
      <c r="AI20" s="4" t="s">
        <v>95</v>
      </c>
      <c r="AJ20" s="4" t="s">
        <v>93</v>
      </c>
      <c r="AK20" s="4" t="s">
        <v>95</v>
      </c>
      <c r="AL20" s="4" t="s">
        <v>95</v>
      </c>
      <c r="AM20" s="4"/>
      <c r="AN20" s="4" t="s">
        <v>81</v>
      </c>
      <c r="AO20" s="4"/>
    </row>
    <row r="21" spans="2:41" x14ac:dyDescent="0.55000000000000004">
      <c r="B21" s="107" t="s">
        <v>80</v>
      </c>
      <c r="C21" s="107"/>
      <c r="D21" s="107"/>
      <c r="E21" s="32"/>
      <c r="F21" s="33"/>
      <c r="G21" s="34"/>
      <c r="H21" s="107" t="s">
        <v>13</v>
      </c>
      <c r="I21" s="107"/>
      <c r="J21" s="107"/>
      <c r="K21" s="32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4"/>
      <c r="AD21" s="10" t="s">
        <v>103</v>
      </c>
      <c r="AE21" s="10" t="s">
        <v>119</v>
      </c>
      <c r="AF21" s="5" t="s">
        <v>124</v>
      </c>
      <c r="AG21" s="12" t="s">
        <v>128</v>
      </c>
      <c r="AH21" s="10" t="s">
        <v>9</v>
      </c>
      <c r="AI21" s="4" t="s">
        <v>96</v>
      </c>
      <c r="AJ21" s="4" t="s">
        <v>95</v>
      </c>
      <c r="AK21" s="4" t="s">
        <v>100</v>
      </c>
      <c r="AL21" s="4" t="s">
        <v>100</v>
      </c>
      <c r="AM21" s="4"/>
      <c r="AN21" s="4" t="s">
        <v>79</v>
      </c>
      <c r="AO21" s="4"/>
    </row>
    <row r="22" spans="2:41" x14ac:dyDescent="0.55000000000000004">
      <c r="B22" s="108" t="str">
        <f>IF(B10=AD9,"＊リング色はホワイトのみ","")</f>
        <v/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28" t="str">
        <f>IF(R20=AI22,"＊水色の枠内に詳細をご記入ください",IF(R20=AI23,"＊水色の枠内に詳細をご記入ください",""))</f>
        <v/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D22" s="13" t="s">
        <v>104</v>
      </c>
      <c r="AE22" s="13" t="s">
        <v>119</v>
      </c>
      <c r="AF22" s="14" t="s">
        <v>124</v>
      </c>
      <c r="AG22" s="15" t="s">
        <v>128</v>
      </c>
      <c r="AH22" s="13" t="s">
        <v>9</v>
      </c>
      <c r="AI22" s="4" t="s">
        <v>101</v>
      </c>
      <c r="AJ22" s="4" t="s">
        <v>99</v>
      </c>
      <c r="AK22" s="4"/>
      <c r="AL22" s="4"/>
      <c r="AM22" s="4"/>
      <c r="AN22" s="4"/>
      <c r="AO22" s="4"/>
    </row>
    <row r="23" spans="2:41" x14ac:dyDescent="0.55000000000000004">
      <c r="B23" s="84" t="s">
        <v>15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 t="s">
        <v>16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D23" s="4"/>
      <c r="AE23" s="4"/>
      <c r="AF23" s="4"/>
      <c r="AG23" s="4"/>
      <c r="AH23" s="4"/>
      <c r="AI23" s="4" t="s">
        <v>131</v>
      </c>
      <c r="AJ23" s="4"/>
      <c r="AK23" s="4"/>
      <c r="AL23" s="4"/>
      <c r="AM23" s="4"/>
      <c r="AN23" s="4"/>
      <c r="AO23" s="4"/>
    </row>
    <row r="24" spans="2:41" x14ac:dyDescent="0.55000000000000004">
      <c r="B24" s="85" t="s">
        <v>17</v>
      </c>
      <c r="C24" s="85"/>
      <c r="D24" s="85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5" t="s">
        <v>17</v>
      </c>
      <c r="P24" s="85"/>
      <c r="Q24" s="85"/>
      <c r="R24" s="81"/>
      <c r="S24" s="81"/>
      <c r="T24" s="81"/>
      <c r="U24" s="81"/>
      <c r="V24" s="81"/>
      <c r="W24" s="81"/>
      <c r="X24" s="81"/>
      <c r="Y24" s="81"/>
      <c r="Z24" s="82"/>
    </row>
    <row r="25" spans="2:41" x14ac:dyDescent="0.55000000000000004">
      <c r="B25" s="80" t="s">
        <v>18</v>
      </c>
      <c r="C25" s="80"/>
      <c r="D25" s="80"/>
      <c r="E25" s="38"/>
      <c r="F25" s="38"/>
      <c r="G25" s="38"/>
      <c r="H25" s="38"/>
      <c r="I25" s="38"/>
      <c r="J25" s="38"/>
      <c r="K25" s="38"/>
      <c r="L25" s="38"/>
      <c r="M25" s="38"/>
      <c r="N25" s="83"/>
      <c r="O25" s="80" t="s">
        <v>18</v>
      </c>
      <c r="P25" s="80"/>
      <c r="Q25" s="80"/>
      <c r="R25" s="38"/>
      <c r="S25" s="38"/>
      <c r="T25" s="38"/>
      <c r="U25" s="38"/>
      <c r="V25" s="38"/>
      <c r="W25" s="38"/>
      <c r="X25" s="38"/>
      <c r="Y25" s="38"/>
      <c r="Z25" s="83"/>
      <c r="AI25" s="4" t="s">
        <v>9</v>
      </c>
      <c r="AJ25" s="24" t="e">
        <f>VLOOKUP(B10,AD3:AH22,5,FALSE)</f>
        <v>#N/A</v>
      </c>
      <c r="AK25" s="24" t="e">
        <f>VLOOKUP(B11,AD3:AH22,5,FALSE)</f>
        <v>#N/A</v>
      </c>
      <c r="AL25" s="24" t="e">
        <f>VLOOKUP(B12,AD3:AH22,5,FALSE)</f>
        <v>#N/A</v>
      </c>
      <c r="AM25" s="24" t="e">
        <f>VLOOKUP(B13,AD3:AH22,5,FALSE)</f>
        <v>#N/A</v>
      </c>
      <c r="AN25" s="24" t="e">
        <f>VLOOKUP(B14,AD3:AH22,5,FALSE)</f>
        <v>#N/A</v>
      </c>
    </row>
    <row r="26" spans="2:41" x14ac:dyDescent="0.55000000000000004">
      <c r="B26" s="80" t="s">
        <v>19</v>
      </c>
      <c r="C26" s="80"/>
      <c r="D26" s="80"/>
      <c r="E26" s="38"/>
      <c r="F26" s="38"/>
      <c r="G26" s="38"/>
      <c r="H26" s="38"/>
      <c r="I26" s="38"/>
      <c r="J26" s="38"/>
      <c r="K26" s="38"/>
      <c r="L26" s="38"/>
      <c r="M26" s="38"/>
      <c r="N26" s="83"/>
      <c r="O26" s="80" t="s">
        <v>19</v>
      </c>
      <c r="P26" s="80"/>
      <c r="Q26" s="80"/>
      <c r="R26" s="38"/>
      <c r="S26" s="38"/>
      <c r="T26" s="38"/>
      <c r="U26" s="38"/>
      <c r="V26" s="38"/>
      <c r="W26" s="38"/>
      <c r="X26" s="38"/>
      <c r="Y26" s="38"/>
      <c r="Z26" s="83"/>
      <c r="AI26" s="4">
        <v>5</v>
      </c>
      <c r="AJ26" s="1">
        <v>6</v>
      </c>
      <c r="AK26" s="4">
        <v>7</v>
      </c>
      <c r="AL26" s="4">
        <v>8</v>
      </c>
      <c r="AM26" s="4" t="s">
        <v>119</v>
      </c>
    </row>
    <row r="27" spans="2:41" x14ac:dyDescent="0.55000000000000004">
      <c r="B27" s="97" t="s">
        <v>20</v>
      </c>
      <c r="C27" s="98"/>
      <c r="D27" s="99"/>
      <c r="E27" s="103"/>
      <c r="F27" s="103"/>
      <c r="G27" s="103"/>
      <c r="H27" s="103"/>
      <c r="I27" s="103"/>
      <c r="J27" s="103"/>
      <c r="K27" s="103"/>
      <c r="L27" s="103"/>
      <c r="M27" s="103"/>
      <c r="N27" s="104"/>
      <c r="O27" s="97" t="s">
        <v>20</v>
      </c>
      <c r="P27" s="98"/>
      <c r="Q27" s="99"/>
      <c r="R27" s="103"/>
      <c r="S27" s="103"/>
      <c r="T27" s="103"/>
      <c r="U27" s="103"/>
      <c r="V27" s="103"/>
      <c r="W27" s="103"/>
      <c r="X27" s="103"/>
      <c r="Y27" s="103"/>
      <c r="Z27" s="104"/>
      <c r="AI27" s="4" t="s">
        <v>56</v>
      </c>
      <c r="AJ27" s="4" t="s">
        <v>120</v>
      </c>
      <c r="AK27" s="4" t="s">
        <v>160</v>
      </c>
      <c r="AL27" s="4" t="s">
        <v>160</v>
      </c>
      <c r="AM27"/>
    </row>
    <row r="28" spans="2:41" x14ac:dyDescent="0.55000000000000004">
      <c r="B28" s="100"/>
      <c r="C28" s="101"/>
      <c r="D28" s="102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100"/>
      <c r="P28" s="101"/>
      <c r="Q28" s="102"/>
      <c r="R28" s="93"/>
      <c r="S28" s="93"/>
      <c r="T28" s="93"/>
      <c r="U28" s="93"/>
      <c r="V28" s="93"/>
      <c r="W28" s="93"/>
      <c r="X28" s="93"/>
      <c r="Y28" s="93"/>
      <c r="Z28" s="94"/>
      <c r="AI28" s="4" t="s">
        <v>57</v>
      </c>
      <c r="AJ28" s="4"/>
      <c r="AK28" s="4" t="s">
        <v>159</v>
      </c>
      <c r="AL28" s="4" t="s">
        <v>161</v>
      </c>
      <c r="AM28"/>
    </row>
    <row r="29" spans="2:41" x14ac:dyDescent="0.55000000000000004">
      <c r="B29" s="80" t="s">
        <v>2</v>
      </c>
      <c r="C29" s="80"/>
      <c r="D29" s="80"/>
      <c r="E29" s="38"/>
      <c r="F29" s="38"/>
      <c r="G29" s="38"/>
      <c r="H29" s="38"/>
      <c r="I29" s="38"/>
      <c r="J29" s="38"/>
      <c r="K29" s="38"/>
      <c r="L29" s="38"/>
      <c r="M29" s="38"/>
      <c r="N29" s="83"/>
      <c r="O29" s="80" t="s">
        <v>2</v>
      </c>
      <c r="P29" s="80"/>
      <c r="Q29" s="80"/>
      <c r="R29" s="38"/>
      <c r="S29" s="38"/>
      <c r="T29" s="38"/>
      <c r="U29" s="38"/>
      <c r="V29" s="38"/>
      <c r="W29" s="38"/>
      <c r="X29" s="38"/>
      <c r="Y29" s="38"/>
      <c r="Z29" s="83"/>
      <c r="AI29" s="4" t="s">
        <v>64</v>
      </c>
      <c r="AJ29" s="4"/>
      <c r="AK29"/>
      <c r="AL29"/>
      <c r="AM29"/>
    </row>
    <row r="30" spans="2:41" x14ac:dyDescent="0.55000000000000004">
      <c r="B30" s="95" t="s">
        <v>3</v>
      </c>
      <c r="C30" s="95"/>
      <c r="D30" s="95"/>
      <c r="E30" s="40"/>
      <c r="F30" s="40"/>
      <c r="G30" s="40"/>
      <c r="H30" s="40"/>
      <c r="I30" s="40"/>
      <c r="J30" s="40"/>
      <c r="K30" s="40"/>
      <c r="L30" s="40"/>
      <c r="M30" s="40"/>
      <c r="N30" s="96"/>
      <c r="O30" s="91" t="s">
        <v>3</v>
      </c>
      <c r="P30" s="92"/>
      <c r="Q30" s="92"/>
      <c r="R30" s="105"/>
      <c r="S30" s="105"/>
      <c r="T30" s="105"/>
      <c r="U30" s="105"/>
      <c r="V30" s="105"/>
      <c r="W30" s="105"/>
      <c r="X30" s="105"/>
      <c r="Y30" s="105"/>
      <c r="Z30" s="106"/>
      <c r="AI30" s="4" t="s">
        <v>157</v>
      </c>
      <c r="AJ30" s="4"/>
      <c r="AK30"/>
      <c r="AL30"/>
      <c r="AM30"/>
    </row>
    <row r="31" spans="2:41" x14ac:dyDescent="0.55000000000000004">
      <c r="B31" s="89"/>
      <c r="C31" s="89"/>
      <c r="D31" s="89"/>
      <c r="E31" s="90"/>
      <c r="F31" s="90"/>
      <c r="G31" s="89"/>
      <c r="H31" s="89"/>
      <c r="I31" s="89"/>
      <c r="J31" s="90"/>
      <c r="K31" s="90"/>
      <c r="L31" s="90"/>
      <c r="M31" s="90"/>
      <c r="AI31" s="4"/>
    </row>
    <row r="32" spans="2:41" x14ac:dyDescent="0.55000000000000004">
      <c r="B32" t="s">
        <v>27</v>
      </c>
    </row>
    <row r="33" spans="2:3" x14ac:dyDescent="0.55000000000000004">
      <c r="B33" s="2" t="s">
        <v>29</v>
      </c>
      <c r="C33" t="s">
        <v>65</v>
      </c>
    </row>
    <row r="34" spans="2:3" x14ac:dyDescent="0.55000000000000004">
      <c r="C34" t="s">
        <v>28</v>
      </c>
    </row>
    <row r="35" spans="2:3" x14ac:dyDescent="0.55000000000000004">
      <c r="B35" s="2" t="s">
        <v>30</v>
      </c>
      <c r="C35" t="s">
        <v>31</v>
      </c>
    </row>
    <row r="36" spans="2:3" x14ac:dyDescent="0.55000000000000004">
      <c r="C36" t="s">
        <v>32</v>
      </c>
    </row>
    <row r="37" spans="2:3" x14ac:dyDescent="0.55000000000000004">
      <c r="B37" s="2" t="s">
        <v>33</v>
      </c>
      <c r="C37" t="s">
        <v>34</v>
      </c>
    </row>
    <row r="38" spans="2:3" x14ac:dyDescent="0.55000000000000004">
      <c r="B38" s="2"/>
    </row>
    <row r="39" spans="2:3" x14ac:dyDescent="0.55000000000000004">
      <c r="B39" s="2"/>
    </row>
    <row r="40" spans="2:3" x14ac:dyDescent="0.55000000000000004">
      <c r="C40" s="3"/>
    </row>
  </sheetData>
  <sheetProtection sheet="1" objects="1" scenarios="1"/>
  <mergeCells count="103">
    <mergeCell ref="E31:F31"/>
    <mergeCell ref="B4:D4"/>
    <mergeCell ref="R4:T4"/>
    <mergeCell ref="R5:T5"/>
    <mergeCell ref="J5:L5"/>
    <mergeCell ref="B5:D5"/>
    <mergeCell ref="B7:D7"/>
    <mergeCell ref="B22:N22"/>
    <mergeCell ref="B19:Z19"/>
    <mergeCell ref="B24:D24"/>
    <mergeCell ref="B25:D25"/>
    <mergeCell ref="B15:C15"/>
    <mergeCell ref="D15:Z15"/>
    <mergeCell ref="B16:Z16"/>
    <mergeCell ref="B20:D20"/>
    <mergeCell ref="B21:D21"/>
    <mergeCell ref="H20:J20"/>
    <mergeCell ref="E20:G20"/>
    <mergeCell ref="H21:J21"/>
    <mergeCell ref="E21:G21"/>
    <mergeCell ref="K21:Z21"/>
    <mergeCell ref="R20:T20"/>
    <mergeCell ref="U20:Z20"/>
    <mergeCell ref="K20:O20"/>
    <mergeCell ref="B2:Z3"/>
    <mergeCell ref="E4:Q4"/>
    <mergeCell ref="U4:Z4"/>
    <mergeCell ref="U5:Z5"/>
    <mergeCell ref="M5:Q5"/>
    <mergeCell ref="E5:I5"/>
    <mergeCell ref="B31:D31"/>
    <mergeCell ref="G31:I31"/>
    <mergeCell ref="J31:K31"/>
    <mergeCell ref="L31:M31"/>
    <mergeCell ref="O29:Q29"/>
    <mergeCell ref="O30:Q30"/>
    <mergeCell ref="E28:N28"/>
    <mergeCell ref="R28:Z28"/>
    <mergeCell ref="B29:D29"/>
    <mergeCell ref="B30:D30"/>
    <mergeCell ref="E29:N29"/>
    <mergeCell ref="E30:N30"/>
    <mergeCell ref="B27:D28"/>
    <mergeCell ref="O27:Q28"/>
    <mergeCell ref="R27:Z27"/>
    <mergeCell ref="E27:N27"/>
    <mergeCell ref="R29:Z29"/>
    <mergeCell ref="R30:Z30"/>
    <mergeCell ref="O26:Q26"/>
    <mergeCell ref="R24:Z24"/>
    <mergeCell ref="R25:Z25"/>
    <mergeCell ref="R26:Z26"/>
    <mergeCell ref="B23:N23"/>
    <mergeCell ref="E24:N24"/>
    <mergeCell ref="E25:N25"/>
    <mergeCell ref="E26:N26"/>
    <mergeCell ref="O23:Z23"/>
    <mergeCell ref="O24:Q24"/>
    <mergeCell ref="O25:Q25"/>
    <mergeCell ref="B26:D26"/>
    <mergeCell ref="O10:Q10"/>
    <mergeCell ref="O11:Q11"/>
    <mergeCell ref="O12:Q12"/>
    <mergeCell ref="O13:Q13"/>
    <mergeCell ref="O14:Q14"/>
    <mergeCell ref="R10:T10"/>
    <mergeCell ref="R11:T11"/>
    <mergeCell ref="U9:W9"/>
    <mergeCell ref="X9:Z9"/>
    <mergeCell ref="U10:W10"/>
    <mergeCell ref="X10:Z10"/>
    <mergeCell ref="U11:W11"/>
    <mergeCell ref="X11:Z11"/>
    <mergeCell ref="R14:T14"/>
    <mergeCell ref="R13:T13"/>
    <mergeCell ref="R12:T12"/>
    <mergeCell ref="U12:W12"/>
    <mergeCell ref="R9:T9"/>
    <mergeCell ref="O9:Q9"/>
    <mergeCell ref="P20:Q20"/>
    <mergeCell ref="O22:Z22"/>
    <mergeCell ref="E7:I7"/>
    <mergeCell ref="J7:L7"/>
    <mergeCell ref="M7:Q7"/>
    <mergeCell ref="R7:T7"/>
    <mergeCell ref="U7:Z7"/>
    <mergeCell ref="B9:J9"/>
    <mergeCell ref="B10:J10"/>
    <mergeCell ref="B11:J11"/>
    <mergeCell ref="B12:J12"/>
    <mergeCell ref="B13:J13"/>
    <mergeCell ref="B14:J14"/>
    <mergeCell ref="K9:N9"/>
    <mergeCell ref="X12:Z12"/>
    <mergeCell ref="U13:W13"/>
    <mergeCell ref="X13:Z13"/>
    <mergeCell ref="U14:W14"/>
    <mergeCell ref="X14:Z14"/>
    <mergeCell ref="K10:N10"/>
    <mergeCell ref="K11:N11"/>
    <mergeCell ref="K12:N12"/>
    <mergeCell ref="K13:N13"/>
    <mergeCell ref="K14:N14"/>
  </mergeCells>
  <phoneticPr fontId="1"/>
  <conditionalFormatting sqref="U20:Z20">
    <cfRule type="expression" dxfId="3" priority="1">
      <formula>$R$20=$AI$23</formula>
    </cfRule>
    <cfRule type="expression" dxfId="2" priority="2">
      <formula>$R$20=$AI$22</formula>
    </cfRule>
  </conditionalFormatting>
  <dataValidations count="7">
    <dataValidation type="list" allowBlank="1" showInputMessage="1" showErrorMessage="1" sqref="U7" xr:uid="{CCF7A11C-D6D1-4571-9104-76238B9348DB}">
      <formula1>$AN$3:$AN$4</formula1>
    </dataValidation>
    <dataValidation type="list" allowBlank="1" showInputMessage="1" showErrorMessage="1" sqref="K20:N20" xr:uid="{9825AD65-1652-480F-89E3-BBD0CFDCF09A}">
      <formula1>INDIRECT($AJ$7)</formula1>
    </dataValidation>
    <dataValidation type="list" allowBlank="1" showInputMessage="1" showErrorMessage="1" sqref="E31:F31 E21:G21" xr:uid="{4ADF46C3-0662-407F-949A-09B78F3D9DB7}">
      <formula1>$AN$20:$AN$21</formula1>
    </dataValidation>
    <dataValidation type="list" allowBlank="1" showInputMessage="1" showErrorMessage="1" sqref="E20:G20" xr:uid="{673003F6-A40E-40B2-9A6B-D7460C3E2D0D}">
      <formula1>INDIRECT($AJ$2)</formula1>
    </dataValidation>
    <dataValidation type="list" allowBlank="1" showInputMessage="1" showErrorMessage="1" sqref="R20" xr:uid="{09640B86-9CD1-481F-A8AF-A404EB8957D1}">
      <formula1>INDIRECT($AJ$14)</formula1>
    </dataValidation>
    <dataValidation type="list" allowBlank="1" showInputMessage="1" showErrorMessage="1" sqref="B10:J10" xr:uid="{20B7AC4E-3F71-4B4B-8C97-D51A40F9AFB1}">
      <formula1>$AD$3:$AD$17</formula1>
    </dataValidation>
    <dataValidation type="list" allowBlank="1" showInputMessage="1" showErrorMessage="1" sqref="K10:N10" xr:uid="{0A66BDFF-AA1E-4A81-9437-E391BAFF0FD2}">
      <formula1>INDIRECT($AJ$25)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3639-DF08-436E-9EA7-0E884D33EE2F}">
  <sheetPr>
    <pageSetUpPr fitToPage="1"/>
  </sheetPr>
  <dimension ref="B2:AN40"/>
  <sheetViews>
    <sheetView view="pageBreakPreview" topLeftCell="A2" zoomScale="80" zoomScaleNormal="100" zoomScaleSheetLayoutView="80" workbookViewId="0">
      <selection activeCell="B18" sqref="B18"/>
    </sheetView>
  </sheetViews>
  <sheetFormatPr defaultRowHeight="18" x14ac:dyDescent="0.55000000000000004"/>
  <cols>
    <col min="1" max="1" width="3.33203125" customWidth="1"/>
    <col min="2" max="27" width="3.1640625" customWidth="1"/>
    <col min="28" max="29" width="11.25" customWidth="1"/>
    <col min="30" max="30" width="22.75" customWidth="1"/>
    <col min="31" max="31" width="6.83203125" style="1" customWidth="1"/>
    <col min="32" max="32" width="6.75" style="1" customWidth="1"/>
    <col min="33" max="33" width="9.58203125" style="1" customWidth="1"/>
    <col min="34" max="38" width="12" style="1" customWidth="1"/>
  </cols>
  <sheetData>
    <row r="2" spans="2:40" x14ac:dyDescent="0.55000000000000004">
      <c r="B2" s="86" t="s">
        <v>78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D2" s="7" t="s">
        <v>7</v>
      </c>
      <c r="AE2" s="7" t="s">
        <v>8</v>
      </c>
      <c r="AF2" s="8" t="s">
        <v>48</v>
      </c>
      <c r="AG2" s="7" t="s">
        <v>9</v>
      </c>
      <c r="AH2" s="4" t="s">
        <v>85</v>
      </c>
      <c r="AI2" s="24" t="e">
        <f>VLOOKUP(B10,AD3:AF20,3,FALSE)</f>
        <v>#N/A</v>
      </c>
      <c r="AJ2" s="4"/>
      <c r="AK2" s="4"/>
      <c r="AL2" s="4"/>
      <c r="AM2" s="4" t="s">
        <v>6</v>
      </c>
      <c r="AN2" s="4"/>
    </row>
    <row r="3" spans="2:40" x14ac:dyDescent="0.55000000000000004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D3" s="7" t="s">
        <v>132</v>
      </c>
      <c r="AE3" s="7" t="s">
        <v>67</v>
      </c>
      <c r="AF3" s="17" t="s">
        <v>148</v>
      </c>
      <c r="AG3" s="7" t="s">
        <v>152</v>
      </c>
      <c r="AH3" s="4">
        <v>4</v>
      </c>
      <c r="AI3" s="4">
        <v>5</v>
      </c>
      <c r="AJ3" s="4">
        <v>6</v>
      </c>
      <c r="AK3" s="4">
        <v>0</v>
      </c>
      <c r="AL3" s="4"/>
      <c r="AM3" s="4" t="s">
        <v>26</v>
      </c>
      <c r="AN3" s="4"/>
    </row>
    <row r="4" spans="2:40" x14ac:dyDescent="0.55000000000000004">
      <c r="B4" s="107" t="s">
        <v>0</v>
      </c>
      <c r="C4" s="107"/>
      <c r="D4" s="107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107" t="s">
        <v>4</v>
      </c>
      <c r="S4" s="107"/>
      <c r="T4" s="107"/>
      <c r="U4" s="88"/>
      <c r="V4" s="88"/>
      <c r="W4" s="88"/>
      <c r="X4" s="88"/>
      <c r="Y4" s="88"/>
      <c r="Z4" s="88"/>
      <c r="AD4" s="10" t="s">
        <v>133</v>
      </c>
      <c r="AE4" s="10" t="s">
        <v>68</v>
      </c>
      <c r="AF4" s="11" t="s">
        <v>149</v>
      </c>
      <c r="AG4" s="10" t="s">
        <v>152</v>
      </c>
      <c r="AH4" s="4" t="s">
        <v>146</v>
      </c>
      <c r="AI4" s="4" t="s">
        <v>147</v>
      </c>
      <c r="AJ4" s="4" t="s">
        <v>146</v>
      </c>
      <c r="AK4" s="4" t="s">
        <v>119</v>
      </c>
      <c r="AL4" s="4"/>
      <c r="AM4" s="4" t="s">
        <v>25</v>
      </c>
      <c r="AN4" s="4"/>
    </row>
    <row r="5" spans="2:40" x14ac:dyDescent="0.55000000000000004">
      <c r="B5" s="107" t="s">
        <v>1</v>
      </c>
      <c r="C5" s="107"/>
      <c r="D5" s="107"/>
      <c r="E5" s="88"/>
      <c r="F5" s="88"/>
      <c r="G5" s="88"/>
      <c r="H5" s="88"/>
      <c r="I5" s="88"/>
      <c r="J5" s="107" t="s">
        <v>2</v>
      </c>
      <c r="K5" s="107"/>
      <c r="L5" s="107"/>
      <c r="M5" s="88"/>
      <c r="N5" s="88"/>
      <c r="O5" s="88"/>
      <c r="P5" s="88"/>
      <c r="Q5" s="88"/>
      <c r="R5" s="107" t="s">
        <v>3</v>
      </c>
      <c r="S5" s="107"/>
      <c r="T5" s="107"/>
      <c r="U5" s="88"/>
      <c r="V5" s="88"/>
      <c r="W5" s="88"/>
      <c r="X5" s="88"/>
      <c r="Y5" s="88"/>
      <c r="Z5" s="88"/>
      <c r="AD5" s="10" t="s">
        <v>134</v>
      </c>
      <c r="AE5" s="10" t="s">
        <v>69</v>
      </c>
      <c r="AF5" s="11" t="s">
        <v>149</v>
      </c>
      <c r="AG5" s="10" t="s">
        <v>152</v>
      </c>
      <c r="AH5" s="4" t="s">
        <v>147</v>
      </c>
      <c r="AI5" s="4"/>
      <c r="AJ5" s="4" t="s">
        <v>151</v>
      </c>
      <c r="AK5" s="4"/>
      <c r="AL5" s="4"/>
      <c r="AM5" s="4"/>
      <c r="AN5" s="4"/>
    </row>
    <row r="6" spans="2:40" x14ac:dyDescent="0.55000000000000004">
      <c r="AD6" s="10" t="s">
        <v>135</v>
      </c>
      <c r="AE6" s="10" t="s">
        <v>70</v>
      </c>
      <c r="AF6" s="11" t="s">
        <v>149</v>
      </c>
      <c r="AG6" s="10" t="s">
        <v>152</v>
      </c>
      <c r="AH6" s="4"/>
      <c r="AI6" s="4"/>
      <c r="AJ6" s="4"/>
      <c r="AK6" s="4"/>
      <c r="AL6" s="4"/>
      <c r="AM6" s="4" t="s">
        <v>48</v>
      </c>
      <c r="AN6" s="4"/>
    </row>
    <row r="7" spans="2:40" x14ac:dyDescent="0.55000000000000004">
      <c r="B7" s="26" t="s">
        <v>5</v>
      </c>
      <c r="C7" s="31"/>
      <c r="D7" s="27"/>
      <c r="E7" s="29"/>
      <c r="F7" s="30"/>
      <c r="G7" s="30"/>
      <c r="H7" s="30"/>
      <c r="I7" s="30"/>
      <c r="J7" s="26" t="s">
        <v>24</v>
      </c>
      <c r="K7" s="31"/>
      <c r="L7" s="27"/>
      <c r="M7" s="29"/>
      <c r="N7" s="30"/>
      <c r="O7" s="30"/>
      <c r="P7" s="30"/>
      <c r="Q7" s="30"/>
      <c r="R7" s="26" t="s">
        <v>6</v>
      </c>
      <c r="S7" s="31"/>
      <c r="T7" s="27"/>
      <c r="U7" s="32"/>
      <c r="V7" s="33"/>
      <c r="W7" s="33"/>
      <c r="X7" s="33"/>
      <c r="Y7" s="33"/>
      <c r="Z7" s="34"/>
      <c r="AD7" s="10" t="s">
        <v>136</v>
      </c>
      <c r="AE7" s="10" t="s">
        <v>71</v>
      </c>
      <c r="AF7" s="11" t="s">
        <v>149</v>
      </c>
      <c r="AG7" s="10" t="s">
        <v>152</v>
      </c>
      <c r="AH7" s="4"/>
      <c r="AI7" s="4"/>
      <c r="AJ7" s="4"/>
      <c r="AK7" s="4"/>
      <c r="AL7" s="4"/>
      <c r="AM7" s="4" t="s">
        <v>51</v>
      </c>
      <c r="AN7" s="4"/>
    </row>
    <row r="8" spans="2:40" x14ac:dyDescent="0.55000000000000004">
      <c r="AD8" s="10" t="s">
        <v>137</v>
      </c>
      <c r="AE8" s="10" t="s">
        <v>72</v>
      </c>
      <c r="AF8" s="11" t="s">
        <v>149</v>
      </c>
      <c r="AG8" s="10" t="s">
        <v>152</v>
      </c>
      <c r="AH8" s="4"/>
      <c r="AI8" s="4"/>
      <c r="AJ8" s="4"/>
      <c r="AK8" s="4"/>
      <c r="AL8" s="4"/>
      <c r="AM8" s="4" t="s">
        <v>52</v>
      </c>
      <c r="AN8" s="4"/>
    </row>
    <row r="9" spans="2:40" x14ac:dyDescent="0.55000000000000004">
      <c r="B9" s="26" t="s">
        <v>7</v>
      </c>
      <c r="C9" s="31"/>
      <c r="D9" s="31"/>
      <c r="E9" s="31"/>
      <c r="F9" s="31"/>
      <c r="G9" s="31"/>
      <c r="H9" s="31"/>
      <c r="I9" s="31"/>
      <c r="J9" s="31"/>
      <c r="K9" s="26" t="s">
        <v>9</v>
      </c>
      <c r="L9" s="31"/>
      <c r="M9" s="31"/>
      <c r="N9" s="27"/>
      <c r="O9" s="26" t="s">
        <v>10</v>
      </c>
      <c r="P9" s="31"/>
      <c r="Q9" s="27"/>
      <c r="R9" s="26" t="s">
        <v>21</v>
      </c>
      <c r="S9" s="31"/>
      <c r="T9" s="27"/>
      <c r="U9" s="26" t="s">
        <v>22</v>
      </c>
      <c r="V9" s="31"/>
      <c r="W9" s="27"/>
      <c r="X9" s="71" t="s">
        <v>8</v>
      </c>
      <c r="Y9" s="72"/>
      <c r="Z9" s="73"/>
      <c r="AD9" s="10" t="s">
        <v>138</v>
      </c>
      <c r="AE9" s="10" t="s">
        <v>145</v>
      </c>
      <c r="AF9" s="11" t="s">
        <v>149</v>
      </c>
      <c r="AG9" s="10" t="s">
        <v>152</v>
      </c>
      <c r="AH9" s="4" t="s">
        <v>90</v>
      </c>
      <c r="AI9" s="24" t="str">
        <f>IF(AJ9="シルク印刷（ケース）","ケースシルク",IF(AJ9="カード印刷（表紙+各月）","ケースカード",IF(AJ9="箔押し（ケース）","ケース箔押し","")))</f>
        <v/>
      </c>
      <c r="AJ9" s="4">
        <f>E20</f>
        <v>0</v>
      </c>
      <c r="AK9" s="4"/>
      <c r="AL9" s="4"/>
      <c r="AM9" s="4" t="s">
        <v>50</v>
      </c>
      <c r="AN9" s="4"/>
    </row>
    <row r="10" spans="2:40" x14ac:dyDescent="0.55000000000000004">
      <c r="B10" s="35"/>
      <c r="C10" s="36"/>
      <c r="D10" s="36"/>
      <c r="E10" s="36"/>
      <c r="F10" s="36"/>
      <c r="G10" s="36"/>
      <c r="H10" s="36"/>
      <c r="I10" s="36"/>
      <c r="J10" s="36"/>
      <c r="K10" s="53"/>
      <c r="L10" s="54"/>
      <c r="M10" s="54"/>
      <c r="N10" s="55"/>
      <c r="O10" s="62"/>
      <c r="P10" s="63"/>
      <c r="Q10" s="64"/>
      <c r="R10" s="62"/>
      <c r="S10" s="63"/>
      <c r="T10" s="64"/>
      <c r="U10" s="74" t="str">
        <f>IF(R10="","",O10*R10)</f>
        <v/>
      </c>
      <c r="V10" s="75"/>
      <c r="W10" s="76"/>
      <c r="X10" s="77" t="str">
        <f>IF(B10="","",VLOOKUP(B10,AD3:AE20,2,FALSE))</f>
        <v/>
      </c>
      <c r="Y10" s="78"/>
      <c r="Z10" s="79"/>
      <c r="AD10" s="13" t="s">
        <v>139</v>
      </c>
      <c r="AE10" s="13" t="s">
        <v>66</v>
      </c>
      <c r="AF10" s="15" t="s">
        <v>150</v>
      </c>
      <c r="AG10" s="13" t="s">
        <v>152</v>
      </c>
      <c r="AH10" s="4" t="s">
        <v>146</v>
      </c>
      <c r="AI10" s="4" t="s">
        <v>151</v>
      </c>
      <c r="AJ10" s="4" t="s">
        <v>147</v>
      </c>
      <c r="AK10" s="4"/>
      <c r="AL10" s="4"/>
      <c r="AM10" s="4" t="s">
        <v>54</v>
      </c>
      <c r="AN10" s="4"/>
    </row>
    <row r="11" spans="2:40" x14ac:dyDescent="0.55000000000000004">
      <c r="B11" s="37"/>
      <c r="C11" s="38"/>
      <c r="D11" s="38"/>
      <c r="E11" s="38"/>
      <c r="F11" s="38"/>
      <c r="G11" s="38"/>
      <c r="H11" s="38"/>
      <c r="I11" s="38"/>
      <c r="J11" s="38"/>
      <c r="K11" s="56"/>
      <c r="L11" s="57"/>
      <c r="M11" s="57"/>
      <c r="N11" s="58"/>
      <c r="O11" s="65"/>
      <c r="P11" s="66"/>
      <c r="Q11" s="67"/>
      <c r="R11" s="65"/>
      <c r="S11" s="66"/>
      <c r="T11" s="67"/>
      <c r="U11" s="44" t="str">
        <f t="shared" ref="U11:U14" si="0">IF(R11="","",O11*R11)</f>
        <v/>
      </c>
      <c r="V11" s="45"/>
      <c r="W11" s="46"/>
      <c r="X11" s="41"/>
      <c r="Y11" s="42"/>
      <c r="Z11" s="43"/>
      <c r="AD11" s="7" t="s">
        <v>140</v>
      </c>
      <c r="AE11" s="7" t="s">
        <v>73</v>
      </c>
      <c r="AF11" s="9" t="s">
        <v>128</v>
      </c>
      <c r="AG11" s="7" t="s">
        <v>153</v>
      </c>
      <c r="AH11" s="4" t="s">
        <v>91</v>
      </c>
      <c r="AI11" s="4" t="s">
        <v>91</v>
      </c>
      <c r="AJ11" s="4" t="s">
        <v>91</v>
      </c>
      <c r="AK11" s="4"/>
      <c r="AL11" s="4"/>
      <c r="AM11" s="4"/>
      <c r="AN11" s="4"/>
    </row>
    <row r="12" spans="2:40" x14ac:dyDescent="0.55000000000000004">
      <c r="B12" s="37"/>
      <c r="C12" s="38"/>
      <c r="D12" s="38"/>
      <c r="E12" s="38"/>
      <c r="F12" s="38"/>
      <c r="G12" s="38"/>
      <c r="H12" s="38"/>
      <c r="I12" s="38"/>
      <c r="J12" s="38"/>
      <c r="K12" s="56"/>
      <c r="L12" s="57"/>
      <c r="M12" s="57"/>
      <c r="N12" s="58"/>
      <c r="O12" s="65"/>
      <c r="P12" s="66"/>
      <c r="Q12" s="67"/>
      <c r="R12" s="65"/>
      <c r="S12" s="66"/>
      <c r="T12" s="67"/>
      <c r="U12" s="44" t="str">
        <f t="shared" si="0"/>
        <v/>
      </c>
      <c r="V12" s="45"/>
      <c r="W12" s="46"/>
      <c r="X12" s="41"/>
      <c r="Y12" s="42"/>
      <c r="Z12" s="43"/>
      <c r="AD12" s="10" t="s">
        <v>141</v>
      </c>
      <c r="AE12" s="10" t="s">
        <v>74</v>
      </c>
      <c r="AF12" s="12" t="s">
        <v>128</v>
      </c>
      <c r="AG12" s="10" t="s">
        <v>153</v>
      </c>
      <c r="AH12" s="4" t="s">
        <v>92</v>
      </c>
      <c r="AI12" s="4" t="s">
        <v>97</v>
      </c>
      <c r="AJ12" s="4" t="s">
        <v>92</v>
      </c>
      <c r="AK12" s="4"/>
      <c r="AL12" s="4"/>
      <c r="AM12" s="4" t="s">
        <v>80</v>
      </c>
      <c r="AN12" s="4"/>
    </row>
    <row r="13" spans="2:40" x14ac:dyDescent="0.55000000000000004">
      <c r="B13" s="37"/>
      <c r="C13" s="38"/>
      <c r="D13" s="38"/>
      <c r="E13" s="38"/>
      <c r="F13" s="38"/>
      <c r="G13" s="38"/>
      <c r="H13" s="38"/>
      <c r="I13" s="38"/>
      <c r="J13" s="38"/>
      <c r="K13" s="56"/>
      <c r="L13" s="57"/>
      <c r="M13" s="57"/>
      <c r="N13" s="58"/>
      <c r="O13" s="65"/>
      <c r="P13" s="66"/>
      <c r="Q13" s="67"/>
      <c r="R13" s="65"/>
      <c r="S13" s="66"/>
      <c r="T13" s="67"/>
      <c r="U13" s="44" t="str">
        <f t="shared" si="0"/>
        <v/>
      </c>
      <c r="V13" s="45"/>
      <c r="W13" s="46"/>
      <c r="X13" s="41"/>
      <c r="Y13" s="42"/>
      <c r="Z13" s="43"/>
      <c r="AD13" s="10" t="s">
        <v>142</v>
      </c>
      <c r="AE13" s="10" t="s">
        <v>75</v>
      </c>
      <c r="AF13" s="12" t="s">
        <v>128</v>
      </c>
      <c r="AG13" s="10" t="s">
        <v>153</v>
      </c>
      <c r="AH13" s="4" t="s">
        <v>93</v>
      </c>
      <c r="AI13" s="4" t="s">
        <v>98</v>
      </c>
      <c r="AJ13" s="4" t="s">
        <v>93</v>
      </c>
      <c r="AK13" s="4"/>
      <c r="AL13" s="4"/>
      <c r="AM13" s="4" t="s">
        <v>81</v>
      </c>
      <c r="AN13" s="4"/>
    </row>
    <row r="14" spans="2:40" x14ac:dyDescent="0.55000000000000004">
      <c r="B14" s="39"/>
      <c r="C14" s="40"/>
      <c r="D14" s="40"/>
      <c r="E14" s="40"/>
      <c r="F14" s="40"/>
      <c r="G14" s="40"/>
      <c r="H14" s="40"/>
      <c r="I14" s="40"/>
      <c r="J14" s="40"/>
      <c r="K14" s="59"/>
      <c r="L14" s="60"/>
      <c r="M14" s="60"/>
      <c r="N14" s="61"/>
      <c r="O14" s="68"/>
      <c r="P14" s="69"/>
      <c r="Q14" s="70"/>
      <c r="R14" s="68"/>
      <c r="S14" s="69"/>
      <c r="T14" s="70"/>
      <c r="U14" s="47" t="str">
        <f t="shared" si="0"/>
        <v/>
      </c>
      <c r="V14" s="48"/>
      <c r="W14" s="49"/>
      <c r="X14" s="50"/>
      <c r="Y14" s="51"/>
      <c r="Z14" s="52"/>
      <c r="AD14" s="10" t="s">
        <v>143</v>
      </c>
      <c r="AE14" s="10" t="s">
        <v>76</v>
      </c>
      <c r="AF14" s="12" t="s">
        <v>128</v>
      </c>
      <c r="AG14" s="10" t="s">
        <v>153</v>
      </c>
      <c r="AH14" s="4" t="s">
        <v>94</v>
      </c>
      <c r="AI14" s="4" t="s">
        <v>92</v>
      </c>
      <c r="AJ14" s="4" t="s">
        <v>94</v>
      </c>
      <c r="AK14" s="4"/>
      <c r="AL14" s="4"/>
      <c r="AM14" s="4" t="s">
        <v>79</v>
      </c>
      <c r="AN14" s="4"/>
    </row>
    <row r="15" spans="2:40" x14ac:dyDescent="0.55000000000000004">
      <c r="B15" s="112" t="s">
        <v>11</v>
      </c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5"/>
      <c r="AD15" s="25" t="s">
        <v>144</v>
      </c>
      <c r="AE15" s="13" t="s">
        <v>77</v>
      </c>
      <c r="AF15" s="15" t="s">
        <v>128</v>
      </c>
      <c r="AG15" s="25" t="s">
        <v>153</v>
      </c>
      <c r="AH15" s="4" t="s">
        <v>95</v>
      </c>
      <c r="AI15" s="4" t="s">
        <v>93</v>
      </c>
      <c r="AJ15" s="4" t="s">
        <v>95</v>
      </c>
      <c r="AK15" s="4"/>
      <c r="AL15" s="4"/>
      <c r="AN15" s="4"/>
    </row>
    <row r="16" spans="2:40" x14ac:dyDescent="0.55000000000000004">
      <c r="B16" s="116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6"/>
      <c r="AD16" s="7" t="s">
        <v>162</v>
      </c>
      <c r="AE16" s="21" t="s">
        <v>119</v>
      </c>
      <c r="AF16" s="19" t="s">
        <v>128</v>
      </c>
      <c r="AG16" s="7" t="s">
        <v>154</v>
      </c>
      <c r="AH16" s="4" t="s">
        <v>96</v>
      </c>
      <c r="AI16" s="4" t="s">
        <v>95</v>
      </c>
      <c r="AJ16" s="4" t="s">
        <v>101</v>
      </c>
      <c r="AK16" s="4"/>
      <c r="AL16" s="4"/>
      <c r="AN16" s="4"/>
    </row>
    <row r="17" spans="2:40" x14ac:dyDescent="0.55000000000000004">
      <c r="B17" t="s">
        <v>173</v>
      </c>
      <c r="AD17" s="10" t="s">
        <v>163</v>
      </c>
      <c r="AE17" s="22" t="s">
        <v>119</v>
      </c>
      <c r="AF17" s="20" t="s">
        <v>128</v>
      </c>
      <c r="AG17" s="10" t="s">
        <v>155</v>
      </c>
      <c r="AH17" s="4" t="s">
        <v>101</v>
      </c>
      <c r="AI17" s="4" t="s">
        <v>99</v>
      </c>
      <c r="AJ17" s="4" t="s">
        <v>100</v>
      </c>
      <c r="AK17" s="4"/>
      <c r="AL17" s="4"/>
      <c r="AN17" s="4"/>
    </row>
    <row r="18" spans="2:40" x14ac:dyDescent="0.55000000000000004">
      <c r="AD18" s="10" t="s">
        <v>102</v>
      </c>
      <c r="AE18" s="10" t="s">
        <v>119</v>
      </c>
      <c r="AF18" s="12" t="s">
        <v>128</v>
      </c>
      <c r="AG18" s="10" t="s">
        <v>156</v>
      </c>
      <c r="AH18" s="4" t="s">
        <v>131</v>
      </c>
      <c r="AI18" s="4"/>
      <c r="AJ18" s="4"/>
      <c r="AK18" s="4"/>
      <c r="AL18" s="4"/>
      <c r="AM18" s="4"/>
      <c r="AN18" s="4"/>
    </row>
    <row r="19" spans="2:40" x14ac:dyDescent="0.55000000000000004">
      <c r="B19" s="109" t="s">
        <v>12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1"/>
      <c r="AD19" s="10" t="s">
        <v>103</v>
      </c>
      <c r="AE19" s="10" t="s">
        <v>119</v>
      </c>
      <c r="AF19" s="12" t="s">
        <v>128</v>
      </c>
      <c r="AG19" s="10" t="s">
        <v>156</v>
      </c>
      <c r="AL19" s="4"/>
      <c r="AN19" s="4"/>
    </row>
    <row r="20" spans="2:40" x14ac:dyDescent="0.55000000000000004">
      <c r="B20" s="107" t="s">
        <v>48</v>
      </c>
      <c r="C20" s="107"/>
      <c r="D20" s="107"/>
      <c r="E20" s="32"/>
      <c r="F20" s="33"/>
      <c r="G20" s="33"/>
      <c r="H20" s="33"/>
      <c r="I20" s="33"/>
      <c r="J20" s="33"/>
      <c r="K20" s="33"/>
      <c r="L20" s="33"/>
      <c r="M20" s="33"/>
      <c r="N20" s="26" t="s">
        <v>130</v>
      </c>
      <c r="O20" s="27"/>
      <c r="P20" s="117"/>
      <c r="Q20" s="119"/>
      <c r="R20" s="119"/>
      <c r="S20" s="118"/>
      <c r="T20" s="118"/>
      <c r="U20" s="118"/>
      <c r="V20" s="118"/>
      <c r="W20" s="118"/>
      <c r="X20" s="118"/>
      <c r="Y20" s="118"/>
      <c r="Z20" s="120"/>
      <c r="AD20" s="13" t="s">
        <v>104</v>
      </c>
      <c r="AE20" s="13" t="s">
        <v>119</v>
      </c>
      <c r="AF20" s="15" t="s">
        <v>128</v>
      </c>
      <c r="AG20" s="13" t="s">
        <v>156</v>
      </c>
      <c r="AH20" s="4" t="s">
        <v>9</v>
      </c>
      <c r="AI20" s="24" t="e">
        <f>VLOOKUP(B10,AD3:AG20,4,FALSE)</f>
        <v>#N/A</v>
      </c>
      <c r="AJ20" s="24" t="e">
        <f>VLOOKUP(B11,AD16:AH20,4,FALSE)</f>
        <v>#N/A</v>
      </c>
      <c r="AK20" s="24" t="e">
        <f>VLOOKUP(B12,AD16:AH20,4,FALSE)</f>
        <v>#N/A</v>
      </c>
      <c r="AL20" s="24" t="e">
        <f>VLOOKUP(B13,AD16:AH20,4,FALSE)</f>
        <v>#N/A</v>
      </c>
      <c r="AM20" s="24" t="e">
        <f>VLOOKUP(B14,AD16:AH20,4,FALSE)</f>
        <v>#N/A</v>
      </c>
      <c r="AN20" s="4"/>
    </row>
    <row r="21" spans="2:40" x14ac:dyDescent="0.55000000000000004">
      <c r="B21" s="107" t="s">
        <v>80</v>
      </c>
      <c r="C21" s="107"/>
      <c r="D21" s="107"/>
      <c r="E21" s="32"/>
      <c r="F21" s="33"/>
      <c r="G21" s="34"/>
      <c r="H21" s="107" t="s">
        <v>13</v>
      </c>
      <c r="I21" s="107"/>
      <c r="J21" s="107"/>
      <c r="K21" s="32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4"/>
      <c r="AD21" s="4"/>
      <c r="AE21" s="4"/>
      <c r="AF21" s="4"/>
      <c r="AG21" s="4"/>
      <c r="AH21" s="4">
        <v>1</v>
      </c>
      <c r="AI21" s="1">
        <v>2</v>
      </c>
      <c r="AJ21" s="4">
        <v>3</v>
      </c>
      <c r="AK21" s="4">
        <v>4</v>
      </c>
      <c r="AL21" s="4">
        <v>0</v>
      </c>
    </row>
    <row r="22" spans="2:40" x14ac:dyDescent="0.55000000000000004">
      <c r="O22" s="28" t="str">
        <f>IF(P20=AH17,"＊水色の枠内に詳細をご記入ください",IF(P20=AH18,"＊水色の枠内に詳細をご記入ください",""))</f>
        <v/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G22" s="4"/>
      <c r="AH22" s="4" t="s">
        <v>56</v>
      </c>
      <c r="AI22" s="4" t="s">
        <v>64</v>
      </c>
      <c r="AJ22" s="4" t="s">
        <v>160</v>
      </c>
      <c r="AK22" s="4" t="s">
        <v>160</v>
      </c>
      <c r="AL22"/>
    </row>
    <row r="23" spans="2:40" x14ac:dyDescent="0.55000000000000004">
      <c r="B23" s="84" t="s">
        <v>15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 t="s">
        <v>16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G23" s="4"/>
      <c r="AH23" s="4" t="s">
        <v>57</v>
      </c>
      <c r="AI23" s="4" t="s">
        <v>157</v>
      </c>
      <c r="AJ23" s="4" t="s">
        <v>159</v>
      </c>
      <c r="AK23" s="4" t="s">
        <v>161</v>
      </c>
      <c r="AL23"/>
    </row>
    <row r="24" spans="2:40" x14ac:dyDescent="0.55000000000000004">
      <c r="B24" s="85" t="s">
        <v>17</v>
      </c>
      <c r="C24" s="85"/>
      <c r="D24" s="85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85" t="s">
        <v>17</v>
      </c>
      <c r="P24" s="85"/>
      <c r="Q24" s="85"/>
      <c r="R24" s="81"/>
      <c r="S24" s="81"/>
      <c r="T24" s="81"/>
      <c r="U24" s="81"/>
      <c r="V24" s="81"/>
      <c r="W24" s="81"/>
      <c r="X24" s="81"/>
      <c r="Y24" s="81"/>
      <c r="Z24" s="82"/>
      <c r="AH24" s="4" t="s">
        <v>64</v>
      </c>
      <c r="AI24" s="4" t="s">
        <v>158</v>
      </c>
      <c r="AJ24"/>
      <c r="AK24"/>
      <c r="AL24"/>
    </row>
    <row r="25" spans="2:40" x14ac:dyDescent="0.55000000000000004">
      <c r="B25" s="80" t="s">
        <v>18</v>
      </c>
      <c r="C25" s="80"/>
      <c r="D25" s="80"/>
      <c r="E25" s="38"/>
      <c r="F25" s="38"/>
      <c r="G25" s="38"/>
      <c r="H25" s="38"/>
      <c r="I25" s="38"/>
      <c r="J25" s="38"/>
      <c r="K25" s="38"/>
      <c r="L25" s="38"/>
      <c r="M25" s="38"/>
      <c r="N25" s="83"/>
      <c r="O25" s="80" t="s">
        <v>18</v>
      </c>
      <c r="P25" s="80"/>
      <c r="Q25" s="80"/>
      <c r="R25" s="38"/>
      <c r="S25" s="38"/>
      <c r="T25" s="38"/>
      <c r="U25" s="38"/>
      <c r="V25" s="38"/>
      <c r="W25" s="38"/>
      <c r="X25" s="38"/>
      <c r="Y25" s="38"/>
      <c r="Z25" s="83"/>
      <c r="AH25" s="4" t="s">
        <v>157</v>
      </c>
      <c r="AI25" s="4"/>
      <c r="AJ25"/>
      <c r="AK25"/>
      <c r="AL25"/>
    </row>
    <row r="26" spans="2:40" x14ac:dyDescent="0.55000000000000004">
      <c r="B26" s="80" t="s">
        <v>19</v>
      </c>
      <c r="C26" s="80"/>
      <c r="D26" s="80"/>
      <c r="E26" s="38"/>
      <c r="F26" s="38"/>
      <c r="G26" s="38"/>
      <c r="H26" s="38"/>
      <c r="I26" s="38"/>
      <c r="J26" s="38"/>
      <c r="K26" s="38"/>
      <c r="L26" s="38"/>
      <c r="M26" s="38"/>
      <c r="N26" s="83"/>
      <c r="O26" s="80" t="s">
        <v>19</v>
      </c>
      <c r="P26" s="80"/>
      <c r="Q26" s="80"/>
      <c r="R26" s="38"/>
      <c r="S26" s="38"/>
      <c r="T26" s="38"/>
      <c r="U26" s="38"/>
      <c r="V26" s="38"/>
      <c r="W26" s="38"/>
      <c r="X26" s="38"/>
      <c r="Y26" s="38"/>
      <c r="Z26" s="83"/>
      <c r="AH26" s="4" t="s">
        <v>158</v>
      </c>
    </row>
    <row r="27" spans="2:40" x14ac:dyDescent="0.55000000000000004">
      <c r="B27" s="97" t="s">
        <v>20</v>
      </c>
      <c r="C27" s="98"/>
      <c r="D27" s="99"/>
      <c r="E27" s="103"/>
      <c r="F27" s="103"/>
      <c r="G27" s="103"/>
      <c r="H27" s="103"/>
      <c r="I27" s="103"/>
      <c r="J27" s="103"/>
      <c r="K27" s="103"/>
      <c r="L27" s="103"/>
      <c r="M27" s="103"/>
      <c r="N27" s="104"/>
      <c r="O27" s="97" t="s">
        <v>20</v>
      </c>
      <c r="P27" s="98"/>
      <c r="Q27" s="99"/>
      <c r="R27" s="103"/>
      <c r="S27" s="103"/>
      <c r="T27" s="103"/>
      <c r="U27" s="103"/>
      <c r="V27" s="103"/>
      <c r="W27" s="103"/>
      <c r="X27" s="103"/>
      <c r="Y27" s="103"/>
      <c r="Z27" s="104"/>
    </row>
    <row r="28" spans="2:40" x14ac:dyDescent="0.55000000000000004">
      <c r="B28" s="100"/>
      <c r="C28" s="101"/>
      <c r="D28" s="102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100"/>
      <c r="P28" s="101"/>
      <c r="Q28" s="102"/>
      <c r="R28" s="93"/>
      <c r="S28" s="93"/>
      <c r="T28" s="93"/>
      <c r="U28" s="93"/>
      <c r="V28" s="93"/>
      <c r="W28" s="93"/>
      <c r="X28" s="93"/>
      <c r="Y28" s="93"/>
      <c r="Z28" s="94"/>
    </row>
    <row r="29" spans="2:40" x14ac:dyDescent="0.55000000000000004">
      <c r="B29" s="80" t="s">
        <v>2</v>
      </c>
      <c r="C29" s="80"/>
      <c r="D29" s="80"/>
      <c r="E29" s="38"/>
      <c r="F29" s="38"/>
      <c r="G29" s="38"/>
      <c r="H29" s="38"/>
      <c r="I29" s="38"/>
      <c r="J29" s="38"/>
      <c r="K29" s="38"/>
      <c r="L29" s="38"/>
      <c r="M29" s="38"/>
      <c r="N29" s="83"/>
      <c r="O29" s="80" t="s">
        <v>2</v>
      </c>
      <c r="P29" s="80"/>
      <c r="Q29" s="80"/>
      <c r="R29" s="38"/>
      <c r="S29" s="38"/>
      <c r="T29" s="38"/>
      <c r="U29" s="38"/>
      <c r="V29" s="38"/>
      <c r="W29" s="38"/>
      <c r="X29" s="38"/>
      <c r="Y29" s="38"/>
      <c r="Z29" s="83"/>
    </row>
    <row r="30" spans="2:40" x14ac:dyDescent="0.55000000000000004">
      <c r="B30" s="95" t="s">
        <v>3</v>
      </c>
      <c r="C30" s="95"/>
      <c r="D30" s="95"/>
      <c r="E30" s="40"/>
      <c r="F30" s="40"/>
      <c r="G30" s="40"/>
      <c r="H30" s="40"/>
      <c r="I30" s="40"/>
      <c r="J30" s="40"/>
      <c r="K30" s="40"/>
      <c r="L30" s="40"/>
      <c r="M30" s="40"/>
      <c r="N30" s="96"/>
      <c r="O30" s="91" t="s">
        <v>3</v>
      </c>
      <c r="P30" s="92"/>
      <c r="Q30" s="92"/>
      <c r="R30" s="105"/>
      <c r="S30" s="105"/>
      <c r="T30" s="105"/>
      <c r="U30" s="105"/>
      <c r="V30" s="105"/>
      <c r="W30" s="105"/>
      <c r="X30" s="105"/>
      <c r="Y30" s="105"/>
      <c r="Z30" s="106"/>
    </row>
    <row r="31" spans="2:40" x14ac:dyDescent="0.55000000000000004">
      <c r="B31" s="89"/>
      <c r="C31" s="89"/>
      <c r="D31" s="89"/>
      <c r="E31" s="90"/>
      <c r="F31" s="90"/>
      <c r="G31" s="89"/>
      <c r="H31" s="89"/>
      <c r="I31" s="89"/>
      <c r="J31" s="90"/>
      <c r="K31" s="90"/>
      <c r="L31" s="90"/>
      <c r="M31" s="90"/>
    </row>
    <row r="32" spans="2:40" x14ac:dyDescent="0.55000000000000004">
      <c r="B32" t="s">
        <v>27</v>
      </c>
    </row>
    <row r="33" spans="2:3" x14ac:dyDescent="0.55000000000000004">
      <c r="B33" s="2" t="s">
        <v>29</v>
      </c>
      <c r="C33" t="s">
        <v>65</v>
      </c>
    </row>
    <row r="34" spans="2:3" x14ac:dyDescent="0.55000000000000004">
      <c r="C34" t="s">
        <v>28</v>
      </c>
    </row>
    <row r="35" spans="2:3" x14ac:dyDescent="0.55000000000000004">
      <c r="B35" s="2" t="s">
        <v>30</v>
      </c>
      <c r="C35" t="s">
        <v>31</v>
      </c>
    </row>
    <row r="36" spans="2:3" x14ac:dyDescent="0.55000000000000004">
      <c r="C36" t="s">
        <v>32</v>
      </c>
    </row>
    <row r="37" spans="2:3" x14ac:dyDescent="0.55000000000000004">
      <c r="B37" s="2" t="s">
        <v>33</v>
      </c>
      <c r="C37" t="s">
        <v>34</v>
      </c>
    </row>
    <row r="38" spans="2:3" x14ac:dyDescent="0.55000000000000004">
      <c r="B38" s="2"/>
    </row>
    <row r="39" spans="2:3" x14ac:dyDescent="0.55000000000000004">
      <c r="B39" s="2"/>
    </row>
    <row r="40" spans="2:3" x14ac:dyDescent="0.55000000000000004">
      <c r="C40" s="3"/>
    </row>
  </sheetData>
  <sheetProtection sheet="1" objects="1" scenarios="1"/>
  <mergeCells count="100">
    <mergeCell ref="B2:Z3"/>
    <mergeCell ref="B4:D4"/>
    <mergeCell ref="E4:Q4"/>
    <mergeCell ref="R4:T4"/>
    <mergeCell ref="U4:Z4"/>
    <mergeCell ref="U5:Z5"/>
    <mergeCell ref="B7:D7"/>
    <mergeCell ref="E7:I7"/>
    <mergeCell ref="J7:L7"/>
    <mergeCell ref="M7:Q7"/>
    <mergeCell ref="R7:T7"/>
    <mergeCell ref="U7:Z7"/>
    <mergeCell ref="B5:D5"/>
    <mergeCell ref="E5:I5"/>
    <mergeCell ref="J5:L5"/>
    <mergeCell ref="M5:Q5"/>
    <mergeCell ref="R5:T5"/>
    <mergeCell ref="X10:Z10"/>
    <mergeCell ref="B9:J9"/>
    <mergeCell ref="K9:N9"/>
    <mergeCell ref="O9:Q9"/>
    <mergeCell ref="R9:T9"/>
    <mergeCell ref="U9:W9"/>
    <mergeCell ref="X9:Z9"/>
    <mergeCell ref="B10:J10"/>
    <mergeCell ref="K10:N10"/>
    <mergeCell ref="O10:Q10"/>
    <mergeCell ref="R10:T10"/>
    <mergeCell ref="U10:W10"/>
    <mergeCell ref="X12:Z12"/>
    <mergeCell ref="B11:J11"/>
    <mergeCell ref="K11:N11"/>
    <mergeCell ref="O11:Q11"/>
    <mergeCell ref="R11:T11"/>
    <mergeCell ref="U11:W11"/>
    <mergeCell ref="X11:Z11"/>
    <mergeCell ref="B12:J12"/>
    <mergeCell ref="K12:N12"/>
    <mergeCell ref="O12:Q12"/>
    <mergeCell ref="R12:T12"/>
    <mergeCell ref="U12:W12"/>
    <mergeCell ref="X14:Z14"/>
    <mergeCell ref="B13:J13"/>
    <mergeCell ref="K13:N13"/>
    <mergeCell ref="O13:Q13"/>
    <mergeCell ref="R13:T13"/>
    <mergeCell ref="U13:W13"/>
    <mergeCell ref="X13:Z13"/>
    <mergeCell ref="B14:J14"/>
    <mergeCell ref="K14:N14"/>
    <mergeCell ref="O14:Q14"/>
    <mergeCell ref="R14:T14"/>
    <mergeCell ref="U14:W14"/>
    <mergeCell ref="P20:R20"/>
    <mergeCell ref="S20:Z20"/>
    <mergeCell ref="E20:M20"/>
    <mergeCell ref="N20:O20"/>
    <mergeCell ref="B15:C15"/>
    <mergeCell ref="D15:Z15"/>
    <mergeCell ref="B16:Z16"/>
    <mergeCell ref="B19:Z19"/>
    <mergeCell ref="B20:D20"/>
    <mergeCell ref="R27:Z27"/>
    <mergeCell ref="E28:N28"/>
    <mergeCell ref="R28:Z28"/>
    <mergeCell ref="B25:D25"/>
    <mergeCell ref="E25:N25"/>
    <mergeCell ref="O25:Q25"/>
    <mergeCell ref="R25:Z25"/>
    <mergeCell ref="B26:D26"/>
    <mergeCell ref="E26:N26"/>
    <mergeCell ref="O26:Q26"/>
    <mergeCell ref="R26:Z26"/>
    <mergeCell ref="B27:D28"/>
    <mergeCell ref="E27:N27"/>
    <mergeCell ref="O27:Q28"/>
    <mergeCell ref="R29:Z29"/>
    <mergeCell ref="B30:D30"/>
    <mergeCell ref="E30:N30"/>
    <mergeCell ref="O30:Q30"/>
    <mergeCell ref="R30:Z30"/>
    <mergeCell ref="B29:D29"/>
    <mergeCell ref="E29:N29"/>
    <mergeCell ref="O29:Q29"/>
    <mergeCell ref="O23:Z23"/>
    <mergeCell ref="B24:D24"/>
    <mergeCell ref="E24:N24"/>
    <mergeCell ref="O24:Q24"/>
    <mergeCell ref="R24:Z24"/>
    <mergeCell ref="J31:K31"/>
    <mergeCell ref="L31:M31"/>
    <mergeCell ref="B21:D21"/>
    <mergeCell ref="E21:G21"/>
    <mergeCell ref="B31:D31"/>
    <mergeCell ref="E31:F31"/>
    <mergeCell ref="G31:I31"/>
    <mergeCell ref="B23:N23"/>
    <mergeCell ref="H21:J21"/>
    <mergeCell ref="K21:Z21"/>
    <mergeCell ref="O22:Z22"/>
  </mergeCells>
  <phoneticPr fontId="1"/>
  <conditionalFormatting sqref="S20:Z20">
    <cfRule type="expression" dxfId="1" priority="1">
      <formula>$P$20="特色"</formula>
    </cfRule>
    <cfRule type="expression" dxfId="0" priority="2">
      <formula>$P$20=$AH$18</formula>
    </cfRule>
  </conditionalFormatting>
  <dataValidations count="6">
    <dataValidation type="list" allowBlank="1" showInputMessage="1" showErrorMessage="1" sqref="U7" xr:uid="{33477F96-EB6A-4632-91E0-4FBD787498B0}">
      <formula1>$AM$3:$AM$4</formula1>
    </dataValidation>
    <dataValidation type="list" allowBlank="1" showInputMessage="1" showErrorMessage="1" sqref="E20" xr:uid="{A71F9CDF-5CA6-45F4-AB39-63FFAAEB5A7B}">
      <formula1>INDIRECT($AI$2)</formula1>
    </dataValidation>
    <dataValidation type="list" allowBlank="1" showInputMessage="1" showErrorMessage="1" sqref="P20" xr:uid="{34816F13-4831-4943-A5C1-FE57ABE6BC0D}">
      <formula1>INDIRECT($AI$9)</formula1>
    </dataValidation>
    <dataValidation type="list" allowBlank="1" showInputMessage="1" showErrorMessage="1" sqref="K10:N10" xr:uid="{DAA3E5DC-3D0F-4B9A-A66A-A49446A21C41}">
      <formula1>INDIRECT($AI$20)</formula1>
    </dataValidation>
    <dataValidation type="list" allowBlank="1" showInputMessage="1" showErrorMessage="1" sqref="E31:F31 E21:G21" xr:uid="{90FE3C55-363F-4E64-98A6-F4CE775A9808}">
      <formula1>$AM$13:$AM$14</formula1>
    </dataValidation>
    <dataValidation type="list" allowBlank="1" showInputMessage="1" showErrorMessage="1" sqref="B10:J10" xr:uid="{8563A9FB-0563-43D9-8EB0-1A1E4CB7D1DA}">
      <formula1>$AD$3:$AD$15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31</vt:i4>
      </vt:variant>
    </vt:vector>
  </HeadingPairs>
  <TitlesOfParts>
    <vt:vector size="33" baseType="lpstr">
      <vt:lpstr>リング</vt:lpstr>
      <vt:lpstr>ケース</vt:lpstr>
      <vt:lpstr>ケース!Print_Area</vt:lpstr>
      <vt:lpstr>リング!Print_Area</vt:lpstr>
      <vt:lpstr>ケースカード</vt:lpstr>
      <vt:lpstr>ケースシルク</vt:lpstr>
      <vt:lpstr>ケース箔押し</vt:lpstr>
      <vt:lpstr>シルク印刷</vt:lpstr>
      <vt:lpstr>印刷0</vt:lpstr>
      <vt:lpstr>印刷1</vt:lpstr>
      <vt:lpstr>印刷2</vt:lpstr>
      <vt:lpstr>印刷3</vt:lpstr>
      <vt:lpstr>印刷4</vt:lpstr>
      <vt:lpstr>印刷5</vt:lpstr>
      <vt:lpstr>印刷6</vt:lpstr>
      <vt:lpstr>仕様</vt:lpstr>
      <vt:lpstr>仕様0</vt:lpstr>
      <vt:lpstr>仕様1</vt:lpstr>
      <vt:lpstr>仕様2</vt:lpstr>
      <vt:lpstr>仕様3</vt:lpstr>
      <vt:lpstr>仕様4</vt:lpstr>
      <vt:lpstr>仕様5</vt:lpstr>
      <vt:lpstr>仕様6</vt:lpstr>
      <vt:lpstr>仕様7</vt:lpstr>
      <vt:lpstr>仕様8</vt:lpstr>
      <vt:lpstr>仕様9</vt:lpstr>
      <vt:lpstr>台紙オンデマンド</vt:lpstr>
      <vt:lpstr>箔押し</vt:lpstr>
      <vt:lpstr>本体色0</vt:lpstr>
      <vt:lpstr>本体色1</vt:lpstr>
      <vt:lpstr>本体色2</vt:lpstr>
      <vt:lpstr>本体色3</vt:lpstr>
      <vt:lpstr>名入れカード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衣理 枯芝</dc:creator>
  <cp:lastModifiedBy>衣理 枯芝</cp:lastModifiedBy>
  <cp:lastPrinted>2025-01-06T04:55:04Z</cp:lastPrinted>
  <dcterms:created xsi:type="dcterms:W3CDTF">2024-12-26T23:52:06Z</dcterms:created>
  <dcterms:modified xsi:type="dcterms:W3CDTF">2025-04-30T05:06:55Z</dcterms:modified>
</cp:coreProperties>
</file>